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430" documentId="13_ncr:1_{F6CB121F-512D-4AA6-A0C1-0FB36C537598}" xr6:coauthVersionLast="47" xr6:coauthVersionMax="47" xr10:uidLastSave="{AB276E5F-8BF0-4B97-BD3F-D18D56B7938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3" i="3"/>
  <c r="G14" i="3"/>
  <c r="G15" i="3"/>
  <c r="G16" i="3"/>
  <c r="I3" i="4"/>
  <c r="J3" i="4"/>
  <c r="I3" i="6"/>
  <c r="I4" i="6"/>
  <c r="L13" i="3"/>
  <c r="J13" i="3"/>
  <c r="I13" i="3"/>
  <c r="B13" i="3"/>
  <c r="L3" i="6"/>
  <c r="L4" i="6"/>
  <c r="L2" i="6"/>
  <c r="J4" i="6"/>
  <c r="J3" i="6"/>
  <c r="J2" i="6"/>
  <c r="I2" i="6"/>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97" i="5"/>
  <c r="J97" i="5"/>
  <c r="I97" i="5"/>
  <c r="G97" i="5"/>
  <c r="B97"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J4" i="5"/>
  <c r="J5" i="5"/>
  <c r="J6" i="5"/>
  <c r="J7" i="5"/>
  <c r="J8" i="5"/>
  <c r="J9" i="5"/>
  <c r="I4" i="5"/>
  <c r="I5" i="5"/>
  <c r="I6" i="5"/>
  <c r="I7" i="5"/>
  <c r="I8" i="5"/>
  <c r="I9" i="5"/>
  <c r="G4" i="5"/>
  <c r="G5" i="5"/>
  <c r="G6" i="5"/>
  <c r="G7" i="5"/>
  <c r="G8" i="5"/>
  <c r="G9" i="5"/>
  <c r="B4" i="5"/>
  <c r="B5" i="5"/>
  <c r="B6" i="5"/>
  <c r="B7" i="5"/>
  <c r="B8" i="5"/>
  <c r="B9"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<sst xmlns="http://schemas.openxmlformats.org/spreadsheetml/2006/main" count="178597" uniqueCount="39083">
  <si>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</si>
  <si>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</si>
  <si>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</si>
  <si>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</si>
  <si>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</si>
  <si>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</si>
  <si>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</si>
  <si>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</si>
  <si>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</si>
  <si>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</si>
  <si>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</si>
  <si>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</si>
  <si>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</si>
  <si>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</si>
  <si>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</si>
  <si>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</si>
  <si>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</si>
  <si>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</si>
  <si>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</si>
  <si>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</si>
  <si>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</si>
  <si>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</si>
  <si>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</si>
  <si>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</si>
  <si>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</si>
  <si>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</si>
  <si>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</si>
  <si>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</si>
  <si>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</si>
  <si>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</si>
  <si>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</si>
  <si>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</si>
  <si>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</si>
  <si>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</si>
  <si>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</si>
  <si>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</si>
  <si>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</si>
  <si>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</si>
  <si>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</si>
  <si>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</si>
  <si>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</si>
  <si>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</si>
  <si>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</si>
  <si>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</si>
  <si>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</si>
  <si>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</si>
  <si>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</si>
  <si>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</si>
  <si>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</si>
  <si>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</si>
  <si>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</si>
  <si>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</si>
  <si>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</si>
  <si>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</si>
  <si>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</si>
  <si>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</si>
  <si>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</si>
  <si>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</si>
  <si>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</si>
  <si>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</si>
  <si>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</si>
  <si>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</si>
  <si>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</si>
  <si>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</si>
  <si>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</si>
  <si>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</si>
  <si>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</si>
  <si>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</si>
  <si>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</si>
  <si>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</si>
  <si>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</si>
  <si>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</si>
  <si>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</si>
  <si>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</si>
  <si>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</si>
  <si>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</si>
  <si>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</si>
  <si>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</si>
  <si>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</si>
  <si>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</si>
  <si>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</si>
  <si>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</si>
  <si>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</si>
  <si>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</si>
  <si>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</si>
  <si>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</si>
  <si>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</si>
  <si>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</si>
  <si>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</si>
  <si>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</si>
  <si>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</si>
  <si>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</si>
  <si>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</si>
  <si>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</si>
  <si>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</si>
  <si>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</si>
  <si>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</si>
  <si>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</si>
  <si>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</si>
  <si>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</si>
  <si>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</si>
  <si>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</si>
  <si>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</si>
  <si>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</si>
  <si>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</si>
  <si>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</si>
  <si>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</si>
  <si>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</si>
  <si>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</si>
  <si>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</si>
  <si>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</si>
  <si>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</si>
  <si>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</si>
  <si>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</si>
  <si>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</si>
  <si>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</si>
  <si>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</si>
  <si>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</si>
  <si>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</si>
  <si>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</si>
  <si>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</si>
  <si>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</si>
  <si>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</si>
  <si>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</si>
  <si>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</si>
  <si>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</si>
  <si>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</si>
  <si>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</si>
  <si>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</si>
  <si>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</si>
  <si>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</si>
  <si>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</si>
  <si>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</si>
  <si>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</si>
  <si>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</si>
  <si>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</si>
  <si>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</si>
  <si>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</si>
  <si>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</si>
  <si>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</si>
  <si>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</si>
  <si>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</si>
  <si>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</si>
  <si>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</si>
  <si>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</si>
  <si>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</si>
  <si>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</si>
  <si>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</si>
  <si>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</si>
  <si>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</si>
  <si>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</si>
  <si>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</si>
  <si>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</si>
  <si>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</si>
  <si>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</si>
  <si>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</si>
  <si>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</si>
  <si>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</si>
  <si>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</si>
  <si>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</si>
  <si>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</si>
  <si>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</si>
  <si>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</si>
  <si>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</si>
  <si>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</si>
  <si>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</si>
  <si>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</si>
  <si>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</si>
  <si>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</si>
  <si>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</si>
  <si>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</si>
  <si>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</si>
  <si>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</si>
  <si>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</si>
  <si>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</si>
  <si>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</si>
  <si>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</si>
  <si>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</si>
  <si>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</si>
  <si>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</si>
  <si>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</si>
  <si>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</si>
  <si>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</si>
  <si>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</si>
  <si>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</si>
  <si>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</si>
  <si>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</si>
  <si>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</si>
  <si>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</si>
  <si>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</si>
  <si>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</si>
  <si>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</si>
  <si>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</si>
  <si>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</si>
  <si>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</si>
  <si>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</si>
  <si>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</si>
  <si>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</si>
  <si>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</si>
  <si>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</si>
  <si>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</si>
  <si>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</si>
  <si>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</si>
  <si>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</si>
  <si>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</si>
  <si>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</si>
  <si>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</si>
  <si>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</si>
  <si>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</si>
  <si>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</si>
  <si>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</si>
  <si>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</si>
  <si>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</si>
  <si>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</si>
  <si>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</si>
  <si>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</si>
  <si>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</si>
  <si>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</si>
  <si>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</si>
  <si>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</si>
  <si>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</si>
  <si>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</si>
  <si>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</si>
  <si>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</si>
  <si>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</si>
  <si>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</si>
  <si>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</si>
  <si>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</si>
  <si>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</si>
  <si>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</si>
  <si>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</si>
  <si>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</si>
  <si>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</si>
  <si>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</si>
  <si>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</si>
  <si>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</si>
  <si>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</si>
  <si>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</si>
  <si>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</si>
  <si>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</si>
  <si>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</si>
  <si>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</si>
  <si>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</si>
  <si>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</si>
  <si>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</si>
  <si>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</si>
  <si>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</si>
  <si>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</si>
  <si>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</si>
  <si>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</si>
  <si>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</si>
  <si>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</si>
  <si>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</si>
  <si>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</si>
  <si>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</si>
  <si>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</si>
  <si>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</si>
  <si>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</si>
  <si>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</si>
  <si>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</si>
  <si>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</si>
  <si>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</si>
  <si>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</si>
  <si>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</si>
  <si>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</si>
  <si>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</si>
  <si>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</si>
  <si>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</si>
  <si>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</si>
  <si>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</si>
  <si>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</si>
  <si>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</si>
  <si>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</si>
  <si>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</si>
  <si>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</si>
  <si>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</si>
  <si>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</si>
  <si>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</si>
  <si>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</si>
  <si>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</si>
  <si>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</si>
  <si>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</si>
  <si>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</si>
  <si>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</si>
  <si>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</si>
  <si>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</si>
  <si>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</si>
  <si>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</si>
  <si>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</si>
  <si>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</si>
  <si>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</si>
  <si>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</si>
  <si>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</si>
  <si>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</si>
  <si>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</si>
  <si>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</si>
  <si>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</si>
  <si>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</si>
  <si>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</si>
  <si>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</si>
  <si>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</si>
  <si>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</si>
  <si>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</si>
  <si>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</si>
  <si>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</si>
  <si>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</si>
  <si>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</si>
  <si>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</si>
  <si>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</si>
  <si>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</si>
  <si>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</si>
  <si>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</si>
  <si>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</si>
  <si>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</si>
  <si>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</si>
  <si>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</si>
  <si>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</si>
  <si>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</si>
  <si>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</si>
  <si>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</si>
  <si>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</si>
  <si>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</si>
  <si>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</si>
  <si>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</si>
  <si>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</si>
  <si>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</si>
  <si>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</si>
  <si>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</si>
  <si>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</si>
  <si>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</si>
  <si>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</si>
  <si>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</si>
  <si>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</si>
  <si>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</si>
  <si>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</si>
  <si>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</si>
  <si>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</si>
  <si>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</si>
  <si>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</si>
  <si>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</si>
  <si>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</si>
  <si>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</si>
  <si>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</si>
  <si>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</si>
  <si>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</si>
  <si>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</si>
  <si>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</si>
  <si>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</si>
  <si>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</si>
  <si>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</si>
  <si>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</si>
  <si>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</si>
  <si>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</si>
  <si>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</si>
  <si>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</si>
  <si>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</si>
  <si>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</si>
  <si>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</si>
  <si>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</si>
  <si>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</si>
  <si>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</si>
  <si>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</si>
  <si>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</si>
  <si>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</si>
  <si>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</si>
  <si>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</si>
  <si>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</si>
  <si>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</si>
  <si>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</si>
  <si>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</si>
  <si>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</si>
  <si>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</si>
  <si>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</si>
  <si>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</si>
  <si>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</si>
  <si>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</si>
  <si>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</si>
  <si>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</si>
  <si>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</si>
  <si>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</si>
  <si>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</si>
  <si>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</si>
  <si>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</si>
  <si>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</si>
  <si>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</si>
  <si>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</si>
  <si>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</si>
  <si>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</si>
  <si>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</si>
  <si>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</si>
  <si>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</si>
  <si>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</si>
  <si>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</si>
  <si>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</si>
  <si>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</si>
  <si>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</si>
  <si>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</si>
  <si>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</si>
  <si>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</si>
  <si>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</si>
  <si>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</si>
  <si>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</si>
  <si>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</si>
  <si>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</si>
  <si>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</si>
  <si>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</si>
  <si>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</si>
  <si>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</si>
  <si>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</si>
  <si>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</si>
  <si>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</si>
  <si>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</si>
  <si>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</si>
  <si>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</si>
  <si>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</si>
  <si>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</si>
  <si>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</si>
  <si>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</si>
  <si>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</si>
  <si>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</si>
  <si>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</si>
  <si>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</si>
  <si>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</si>
  <si>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</si>
  <si>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</si>
  <si>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</si>
  <si>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</si>
  <si>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</si>
  <si>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</si>
  <si>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</si>
  <si>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</si>
  <si>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</si>
  <si>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</si>
  <si>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</si>
  <si>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</si>
  <si>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</si>
  <si>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</si>
  <si>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</si>
  <si>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</si>
  <si>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</si>
  <si>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</si>
  <si>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</si>
  <si>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</si>
  <si>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</si>
  <si>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</si>
  <si>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</si>
  <si>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</si>
  <si>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</si>
  <si>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</si>
  <si>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</si>
  <si>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</si>
  <si>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</si>
  <si>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</si>
  <si>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</si>
  <si>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</si>
  <si>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</si>
  <si>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</si>
  <si>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</si>
  <si>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</si>
  <si>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</si>
  <si>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</si>
  <si>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</si>
  <si>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</si>
  <si>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</si>
  <si>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</si>
  <si>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</si>
  <si>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</si>
  <si>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</si>
  <si>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</si>
  <si>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</si>
  <si>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</si>
  <si>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</si>
  <si>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</si>
  <si>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</si>
  <si>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</si>
  <si>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</si>
  <si>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</si>
  <si>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</si>
  <si>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</si>
  <si>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</si>
  <si>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</si>
  <si>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</si>
  <si>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</si>
  <si>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</si>
  <si>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</si>
  <si>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</si>
  <si>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</si>
  <si>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</si>
  <si>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</si>
  <si>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</si>
  <si>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</si>
  <si>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</si>
  <si>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</si>
  <si>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</si>
  <si>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</si>
  <si>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</si>
  <si>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</si>
  <si>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</si>
  <si>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</si>
  <si>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</si>
  <si>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</si>
  <si>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</si>
  <si>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</si>
  <si>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</si>
  <si>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</si>
  <si>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</si>
  <si>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</si>
  <si>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</si>
  <si>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</si>
  <si>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</si>
  <si>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</si>
  <si>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</si>
  <si>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</si>
  <si>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</si>
  <si>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</si>
  <si>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</si>
  <si>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</si>
  <si>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</si>
  <si>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</si>
  <si>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</si>
  <si>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</si>
  <si>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</si>
  <si>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</si>
  <si>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</si>
  <si>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</si>
  <si>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</si>
  <si>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</si>
  <si>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</si>
  <si>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</si>
  <si>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</si>
  <si>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</si>
  <si>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</si>
  <si>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</si>
  <si>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</si>
  <si>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</si>
  <si>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</si>
  <si>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</si>
  <si>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</si>
  <si>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</si>
  <si>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</si>
  <si>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</si>
  <si>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</si>
  <si>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</si>
  <si>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</si>
  <si>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</si>
  <si>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</si>
  <si>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</si>
  <si>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</si>
  <si>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</si>
  <si>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</si>
  <si>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</si>
  <si>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</si>
  <si>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</si>
  <si>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</si>
  <si>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</si>
  <si>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</si>
  <si>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</si>
  <si>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</si>
  <si>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</si>
  <si>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</si>
  <si>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</si>
  <si>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</si>
  <si>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</si>
  <si>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</si>
  <si>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</si>
  <si>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</si>
  <si>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</si>
  <si>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</si>
  <si>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</si>
  <si>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</si>
  <si>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</si>
  <si>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</si>
  <si>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</si>
  <si>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</si>
  <si>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</si>
  <si>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</si>
  <si>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</si>
  <si>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</si>
  <si>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</si>
  <si>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</si>
  <si>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</si>
  <si>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</si>
  <si>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</si>
  <si>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</si>
  <si>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</si>
  <si>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</si>
  <si>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</si>
  <si>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</si>
  <si>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</si>
  <si>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</si>
  <si>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</si>
  <si>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</si>
  <si>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</si>
  <si>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</si>
  <si>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</si>
  <si>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</si>
  <si>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</si>
  <si>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</si>
  <si>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</si>
  <si>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</si>
  <si>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</si>
  <si>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</si>
  <si>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</si>
  <si>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</si>
  <si>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</si>
  <si>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</si>
  <si>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</si>
  <si>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</si>
  <si>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</si>
  <si>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</si>
  <si>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</si>
  <si>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</si>
  <si>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</si>
  <si>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</si>
  <si>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</si>
  <si>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</si>
  <si>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</si>
  <si>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</si>
  <si>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</si>
  <si>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</si>
  <si>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</si>
  <si>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</si>
  <si>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</si>
  <si>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</si>
  <si>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</si>
  <si>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</si>
  <si>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</si>
  <si>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</si>
  <si>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</si>
  <si>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</si>
  <si>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</si>
  <si>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</si>
  <si>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</si>
  <si>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</si>
  <si>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</si>
  <si>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</si>
  <si>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</si>
  <si>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</si>
  <si>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</si>
  <si>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</si>
  <si>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</si>
  <si>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</si>
  <si>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</si>
  <si>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</si>
  <si>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</si>
  <si>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</si>
  <si>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</si>
  <si>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</si>
  <si>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</si>
  <si>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</si>
  <si>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</si>
  <si>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</si>
  <si>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</si>
  <si>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</si>
  <si>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</si>
  <si>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</si>
  <si>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</si>
  <si>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</si>
  <si>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</si>
  <si>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</si>
  <si>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</si>
  <si>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</si>
  <si>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</si>
  <si>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</si>
  <si>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</si>
  <si>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</si>
  <si>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</si>
  <si>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</si>
  <si>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</si>
  <si>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</si>
  <si>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</si>
  <si>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</si>
  <si>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</si>
  <si>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</si>
  <si>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</si>
  <si>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</si>
  <si>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</si>
  <si>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</si>
  <si>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</si>
  <si>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</si>
  <si>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</si>
  <si>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</si>
  <si>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</si>
  <si>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</si>
  <si>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</si>
  <si>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</si>
  <si>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</si>
  <si>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</si>
  <si>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</si>
  <si>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</si>
  <si>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</si>
  <si>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</si>
  <si>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</si>
  <si>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</si>
  <si>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</si>
  <si>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</si>
  <si>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</si>
  <si>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</si>
  <si>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</si>
  <si>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</si>
  <si>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</si>
  <si>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</si>
  <si>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</si>
  <si>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</si>
  <si>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</si>
  <si>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</si>
  <si>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</si>
  <si>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</si>
  <si>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</si>
  <si>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</si>
  <si>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</si>
  <si>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</si>
  <si>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</si>
  <si>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</si>
  <si>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</si>
  <si>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</si>
  <si>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</si>
  <si>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</si>
  <si>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</si>
  <si>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</si>
  <si>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</si>
  <si>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</si>
  <si>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</si>
  <si>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</si>
  <si>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</si>
  <si>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</si>
  <si>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</si>
  <si>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</si>
  <si>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</si>
  <si>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</si>
  <si>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</si>
  <si>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</si>
  <si>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</si>
  <si>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</si>
  <si>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</si>
  <si>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</si>
  <si>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</si>
  <si>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</si>
  <si>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</si>
  <si>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</si>
  <si>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</si>
  <si>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</si>
  <si>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</si>
  <si>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</si>
  <si>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</si>
  <si>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</si>
  <si>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</si>
  <si>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</si>
  <si>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</si>
  <si>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</si>
  <si>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</si>
  <si>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</si>
  <si>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</si>
  <si>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</si>
  <si>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</si>
  <si>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</si>
  <si>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</si>
  <si>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</si>
  <si>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</si>
  <si>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</si>
  <si>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</si>
  <si>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</si>
  <si>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</si>
  <si>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</si>
  <si>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</si>
  <si>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</si>
  <si>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</si>
  <si>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</si>
  <si>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</si>
  <si>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</si>
  <si>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</si>
  <si>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</si>
  <si>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</si>
  <si>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</si>
  <si>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</si>
  <si>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</si>
  <si>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</si>
  <si>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</si>
  <si>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</si>
  <si>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</si>
  <si>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</si>
  <si>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</si>
  <si>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</si>
  <si>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</si>
  <si>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</si>
  <si>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</si>
  <si>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</si>
  <si>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</si>
  <si>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</si>
  <si>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</si>
  <si>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</si>
  <si>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</si>
  <si>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</si>
  <si>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</si>
  <si>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</si>
  <si>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</si>
  <si>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</si>
  <si>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</si>
  <si>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</si>
  <si>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</si>
  <si>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</si>
  <si>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</si>
  <si>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</si>
  <si>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</si>
  <si>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</si>
  <si>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</si>
  <si>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</si>
  <si>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</si>
  <si>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</si>
  <si>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</si>
  <si>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</si>
  <si>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</si>
  <si>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</si>
  <si>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</si>
  <si>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</si>
  <si>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</si>
  <si>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</si>
  <si>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</si>
  <si>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</si>
  <si>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</si>
  <si>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</si>
  <si>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</si>
  <si>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</si>
  <si>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</si>
  <si>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</si>
  <si>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</si>
  <si>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</si>
  <si>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</si>
  <si>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</si>
  <si>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</si>
  <si>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</si>
  <si>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</si>
  <si>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</si>
  <si>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</si>
  <si>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</si>
  <si>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</si>
  <si>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</si>
  <si>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</si>
  <si>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</si>
  <si>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</si>
  <si>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</si>
  <si>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</si>
  <si>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</si>
  <si>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</si>
  <si>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</si>
  <si>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</si>
  <si>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</si>
  <si>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</si>
  <si>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</si>
  <si>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</si>
  <si>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</si>
  <si>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</si>
  <si>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</si>
  <si>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</si>
  <si>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</si>
  <si>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</si>
  <si>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</si>
  <si>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</si>
  <si>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</si>
  <si>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</si>
  <si>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</si>
  <si>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</si>
  <si>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</si>
  <si>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</si>
  <si>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</si>
  <si>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</si>
  <si>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</si>
  <si>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</si>
  <si>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</si>
  <si>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</si>
  <si>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</si>
  <si>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</si>
  <si>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</si>
  <si>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</si>
  <si>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</si>
  <si>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</si>
  <si>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</si>
  <si>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</si>
  <si>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</si>
  <si>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</si>
  <si>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</si>
  <si>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</si>
  <si>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</si>
  <si>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</si>
  <si>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</si>
  <si>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</si>
  <si>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</si>
  <si>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</si>
  <si>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</si>
  <si>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</si>
  <si>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</si>
  <si>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</si>
  <si>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</si>
  <si>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</si>
  <si>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</si>
  <si>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</si>
  <si>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</si>
  <si>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</si>
  <si>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</si>
  <si>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</si>
  <si>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</si>
  <si>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</si>
  <si>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</si>
  <si>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</si>
  <si>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</si>
  <si>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</si>
  <si>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</si>
  <si>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</si>
  <si>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</si>
  <si>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</si>
  <si>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</si>
  <si>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</si>
  <si>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</si>
  <si>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</si>
  <si>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</si>
  <si>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</si>
  <si>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</si>
  <si>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</si>
  <si>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</si>
  <si>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</si>
  <si>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</si>
  <si>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</si>
  <si>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</si>
  <si>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</si>
  <si>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</si>
  <si>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</si>
  <si>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</si>
  <si>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</si>
  <si>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</si>
  <si>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</si>
  <si>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</si>
  <si>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</si>
  <si>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</si>
  <si>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</si>
  <si>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</si>
  <si>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</si>
  <si>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</si>
  <si>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</si>
  <si>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</si>
  <si>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</si>
  <si>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</si>
  <si>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</si>
  <si>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</si>
  <si>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</si>
  <si>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</si>
  <si>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</si>
  <si>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</si>
  <si>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</si>
  <si>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</si>
  <si>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</si>
  <si>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</si>
  <si>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</si>
  <si>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</si>
  <si>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</si>
  <si>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</si>
  <si>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</si>
  <si>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</si>
  <si>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</si>
  <si>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</si>
  <si>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</si>
  <si>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</si>
  <si>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</si>
  <si>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</si>
  <si>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</si>
  <si>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</si>
  <si>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</si>
  <si>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</si>
  <si>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</si>
  <si>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</si>
  <si>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</si>
  <si>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</si>
  <si>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</si>
  <si>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</si>
  <si>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</si>
  <si>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</si>
  <si>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</si>
  <si>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</si>
  <si>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</si>
  <si>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</si>
  <si>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</si>
  <si>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</si>
  <si>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</si>
  <si>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</si>
  <si>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</si>
  <si>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</si>
  <si>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</si>
  <si>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</si>
  <si>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</si>
  <si>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</si>
  <si>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</si>
  <si>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</si>
  <si>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</si>
  <si>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</si>
  <si>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</si>
  <si>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</si>
  <si>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</si>
  <si>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</si>
  <si>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</si>
  <si>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</si>
  <si>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</si>
  <si>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</si>
  <si>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</si>
  <si>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</si>
  <si>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</si>
  <si>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</si>
  <si>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</si>
  <si>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</si>
  <si>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</si>
  <si>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</si>
  <si>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</si>
  <si>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</si>
  <si>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</si>
  <si>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</si>
  <si>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</si>
  <si>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</si>
  <si>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</si>
  <si>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</si>
  <si>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</si>
  <si>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</si>
  <si>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</si>
  <si>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</si>
  <si>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</si>
  <si>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</si>
  <si>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</si>
  <si>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</si>
  <si>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</si>
  <si>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</si>
  <si>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</si>
  <si>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</si>
  <si>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</si>
  <si>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</si>
  <si>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</si>
  <si>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</si>
  <si>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</si>
  <si>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</si>
  <si>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</si>
  <si>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</si>
  <si>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</si>
  <si>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</si>
  <si>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</si>
  <si>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</si>
  <si>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</si>
  <si>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</si>
  <si>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</si>
  <si>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</si>
  <si>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</si>
  <si>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</si>
  <si>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</si>
  <si>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</si>
  <si>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</si>
  <si>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</si>
  <si>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</si>
  <si>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</si>
  <si>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</si>
  <si>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</si>
  <si>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</si>
  <si>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</si>
  <si>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</si>
  <si>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</si>
  <si>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</si>
  <si>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</si>
  <si>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</si>
  <si>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</si>
  <si>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</si>
  <si>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</si>
  <si>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</si>
  <si>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</si>
  <si>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</si>
  <si>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</si>
  <si>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</si>
  <si>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</si>
  <si>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</si>
  <si>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</si>
  <si>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</si>
  <si>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</si>
  <si>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</si>
  <si>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</si>
  <si>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</si>
  <si>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</si>
  <si>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</si>
  <si>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</si>
  <si>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</si>
  <si>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</si>
  <si>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</si>
  <si>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</si>
  <si>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</si>
  <si>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</si>
  <si>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</si>
  <si>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</si>
  <si>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</si>
  <si>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</si>
  <si>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</si>
  <si>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</si>
  <si>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</si>
  <si>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</si>
  <si>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</si>
  <si>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</si>
  <si>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</si>
  <si>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</si>
  <si>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</si>
  <si>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</si>
  <si>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</si>
  <si>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</si>
  <si>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</si>
  <si>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</si>
  <si>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</si>
  <si>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</si>
  <si>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</si>
  <si>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</si>
  <si>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</si>
  <si>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</si>
  <si>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</si>
  <si>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</si>
  <si>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</si>
  <si>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</si>
  <si>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</si>
  <si>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</si>
  <si>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</si>
  <si>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</si>
  <si>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</si>
  <si>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</si>
  <si>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</si>
  <si>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</si>
  <si>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</si>
  <si>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</si>
  <si>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</si>
  <si>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</si>
  <si>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</si>
  <si>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</si>
  <si>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</si>
  <si>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</si>
  <si>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</si>
  <si>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</si>
  <si>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</si>
  <si>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</si>
  <si>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</si>
  <si>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</si>
  <si>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</si>
  <si>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</si>
  <si>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</si>
  <si>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</si>
  <si>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</si>
  <si>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</si>
  <si>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</si>
  <si>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</si>
  <si>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</si>
  <si>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</si>
  <si>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</si>
  <si>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</si>
  <si>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</si>
  <si>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</si>
  <si>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</si>
  <si>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</si>
  <si>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</si>
  <si>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</si>
  <si>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</si>
  <si>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</si>
  <si>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</si>
  <si>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</si>
  <si>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</si>
  <si>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</si>
  <si>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</si>
  <si>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</si>
  <si>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</si>
  <si>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</si>
  <si>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</si>
  <si>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</si>
  <si>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</si>
  <si>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</si>
  <si>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</si>
  <si>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</si>
  <si>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</si>
  <si>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</si>
  <si>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</si>
  <si>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</si>
  <si>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</si>
  <si>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</si>
  <si>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</si>
  <si>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</si>
  <si>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</si>
  <si>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</si>
  <si>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</si>
  <si>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</si>
  <si>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</si>
  <si>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</si>
  <si>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</si>
  <si>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</si>
  <si>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</si>
  <si>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</si>
  <si>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</si>
  <si>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</si>
  <si>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</si>
  <si>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</si>
  <si>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</si>
  <si>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</si>
  <si>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</si>
  <si>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</si>
  <si>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</si>
  <si>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</si>
  <si>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</si>
  <si>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</si>
  <si>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</si>
  <si>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</si>
  <si>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</si>
  <si>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</si>
  <si>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</si>
  <si>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</si>
  <si>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</si>
  <si>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</si>
  <si>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</si>
  <si>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</si>
  <si>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</si>
  <si>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</si>
  <si>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</si>
  <si>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</si>
  <si>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</si>
  <si>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</si>
  <si>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</si>
  <si>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</si>
  <si>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</si>
  <si>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</si>
  <si>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</si>
  <si>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</si>
  <si>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</si>
  <si>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</si>
  <si>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</si>
  <si>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</si>
  <si>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</si>
  <si>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</si>
  <si>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</si>
  <si>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</si>
  <si>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</si>
  <si>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</si>
  <si>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</si>
  <si>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</si>
  <si>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</si>
  <si>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</si>
  <si>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</si>
  <si>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</si>
  <si>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</si>
  <si>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</si>
  <si>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</si>
  <si>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</si>
  <si>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</si>
  <si>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</si>
  <si>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</si>
  <si>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</si>
  <si>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</si>
  <si>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</si>
  <si>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</si>
  <si>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</si>
  <si>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</si>
  <si>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</si>
  <si>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</si>
  <si>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</si>
  <si>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</si>
  <si>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</si>
  <si>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</si>
  <si>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</si>
  <si>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</si>
  <si>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</si>
  <si>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</si>
  <si>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</si>
  <si>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</si>
  <si>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</si>
  <si>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</si>
  <si>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</si>
  <si>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</si>
  <si>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</si>
  <si>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</si>
  <si>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</si>
  <si>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</si>
  <si>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</si>
  <si>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</si>
  <si>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</si>
  <si>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</si>
  <si>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</si>
  <si>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</si>
  <si>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</si>
  <si>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</si>
  <si>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</si>
  <si>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</si>
  <si>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</si>
  <si>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</si>
  <si>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</si>
  <si>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</si>
  <si>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</si>
  <si>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</si>
  <si>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</si>
  <si>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</si>
  <si>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</si>
  <si>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</si>
  <si>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</si>
  <si>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</si>
  <si>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</si>
  <si>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</si>
  <si>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</si>
  <si>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</si>
  <si>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</si>
  <si>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</si>
  <si>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</si>
  <si>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</si>
  <si>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</si>
  <si>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</si>
  <si>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</si>
  <si>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</si>
  <si>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</si>
  <si>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</si>
  <si>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</si>
  <si>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</si>
  <si>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</si>
  <si>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</si>
  <si>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</si>
  <si>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</si>
  <si>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</si>
  <si>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</si>
  <si>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</si>
  <si>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</si>
  <si>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</si>
  <si>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</si>
  <si>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</si>
  <si>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</si>
  <si>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</si>
  <si>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</si>
  <si>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</si>
  <si>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</si>
  <si>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</si>
  <si>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</si>
  <si>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</si>
  <si>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</si>
  <si>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</si>
  <si>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</si>
  <si>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</si>
  <si>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</si>
  <si>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</si>
  <si>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</si>
  <si>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</si>
  <si>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</si>
  <si>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</si>
  <si>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</si>
  <si>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</si>
  <si>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</si>
  <si>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</si>
  <si>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</si>
  <si>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</si>
  <si>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</si>
  <si>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</si>
  <si>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</si>
  <si>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</si>
  <si>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</si>
  <si>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</si>
  <si>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</si>
  <si>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</si>
  <si>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</si>
  <si>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</si>
  <si>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</si>
  <si>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</si>
  <si>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</si>
  <si>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</si>
  <si>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</si>
  <si>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</si>
  <si>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</si>
  <si>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</si>
  <si>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</si>
  <si>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</si>
  <si>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</si>
  <si>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</si>
  <si>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</si>
  <si>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</si>
  <si>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</si>
  <si>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</si>
  <si>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</si>
  <si>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</si>
  <si>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</si>
  <si>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</si>
  <si>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</si>
  <si>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</si>
  <si>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</si>
  <si>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</si>
  <si>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</si>
  <si>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</si>
  <si>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</si>
  <si>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</si>
  <si>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</si>
  <si>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</si>
  <si>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</si>
  <si>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</si>
  <si>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</si>
  <si>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</si>
  <si>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</si>
  <si>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</si>
  <si>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</si>
  <si>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</si>
  <si>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</si>
  <si>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</si>
  <si>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</si>
  <si>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</si>
  <si>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</si>
  <si>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</si>
  <si>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</si>
  <si>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</si>
  <si>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</si>
  <si>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</si>
  <si>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</si>
  <si>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</si>
  <si>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</si>
  <si>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</si>
  <si>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</si>
  <si>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</si>
  <si>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</si>
  <si>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</si>
  <si>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</si>
  <si>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</si>
  <si>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</si>
  <si>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</si>
  <si>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</si>
  <si>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</si>
  <si>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</si>
  <si>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</si>
  <si>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</si>
  <si>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</si>
  <si>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</si>
  <si>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</si>
  <si>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</si>
  <si>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</si>
  <si>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</si>
  <si>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</si>
  <si>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</si>
  <si>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</si>
  <si>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</si>
  <si>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</si>
  <si>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</si>
  <si>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</si>
  <si>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</si>
  <si>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</si>
  <si>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</si>
  <si>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</si>
  <si>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</si>
  <si>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</si>
  <si>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</si>
  <si>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</si>
  <si>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</si>
  <si>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</si>
  <si>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</si>
  <si>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</si>
  <si>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</si>
  <si>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</si>
  <si>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</si>
  <si>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</si>
  <si>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</si>
  <si>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</si>
  <si>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</si>
  <si>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</si>
  <si>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</si>
  <si>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</si>
  <si>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</si>
  <si>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</si>
  <si>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</si>
  <si>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</si>
  <si>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</si>
  <si>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</si>
  <si>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</si>
  <si>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</si>
  <si>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</si>
  <si>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</si>
  <si>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</si>
  <si>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</si>
  <si>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</si>
  <si>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</si>
  <si>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</si>
  <si>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</si>
  <si>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</si>
  <si>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</si>
  <si>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</si>
  <si>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</si>
  <si>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</si>
  <si>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</si>
  <si>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</si>
  <si>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</si>
  <si>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</si>
  <si>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</si>
  <si>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</si>
  <si>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</si>
  <si>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</si>
  <si>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</si>
  <si>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</si>
  <si>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</si>
  <si>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</si>
  <si>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</si>
  <si>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</si>
  <si>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</si>
  <si>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</si>
  <si>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</si>
  <si>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</si>
  <si>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</si>
  <si>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</si>
  <si>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</si>
  <si>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</si>
  <si>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</si>
  <si>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</si>
  <si>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</si>
  <si>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</si>
  <si>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</si>
  <si>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</si>
  <si>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</si>
  <si>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</si>
  <si>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</si>
  <si>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</si>
  <si>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</si>
  <si>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</si>
  <si>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</si>
  <si>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</si>
  <si>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</si>
  <si>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</si>
  <si>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</si>
  <si>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</si>
  <si>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</si>
  <si>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</si>
  <si>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</si>
  <si>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</si>
  <si>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</si>
  <si>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</si>
  <si>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</si>
  <si>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</si>
  <si>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</si>
  <si>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</si>
  <si>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</si>
  <si>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</si>
  <si>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</si>
  <si>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</si>
  <si>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</si>
  <si>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</si>
  <si>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</si>
  <si>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</si>
  <si>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</si>
  <si>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</si>
  <si>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</si>
  <si>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</si>
  <si>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</si>
  <si>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</si>
  <si>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</si>
  <si>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</si>
  <si>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</si>
  <si>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</si>
  <si>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</si>
  <si>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</si>
  <si>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</si>
  <si>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</si>
  <si>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</si>
  <si>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</si>
  <si>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</si>
  <si>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</si>
  <si>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</si>
  <si>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</si>
  <si>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</si>
  <si>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</si>
  <si>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</si>
  <si>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</si>
  <si>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</si>
  <si>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</si>
  <si>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</si>
  <si>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</si>
  <si>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</si>
  <si>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</si>
  <si>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</si>
  <si>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</si>
  <si>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</si>
  <si>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</si>
  <si>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</si>
  <si>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</si>
  <si>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</si>
  <si>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</si>
  <si>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</si>
  <si>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</si>
  <si>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</si>
  <si>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</si>
  <si>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</si>
  <si>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</si>
  <si>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</si>
  <si>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</si>
  <si>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</si>
  <si>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</si>
  <si>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</si>
  <si>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</si>
  <si>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</si>
  <si>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</si>
  <si>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</si>
  <si>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</si>
  <si>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</si>
  <si>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</si>
  <si>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</si>
  <si>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</si>
  <si>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</si>
  <si>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</si>
  <si>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</si>
  <si>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</si>
  <si>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</si>
  <si>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</si>
  <si>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</si>
  <si>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</si>
  <si>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</si>
  <si>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</si>
  <si>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</si>
  <si>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</si>
  <si>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</si>
  <si>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</si>
  <si>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</si>
  <si>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</si>
  <si>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</si>
  <si>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</si>
  <si>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</si>
  <si>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</si>
  <si>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</si>
  <si>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</si>
  <si>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</si>
  <si>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</si>
  <si>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</si>
  <si>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</si>
  <si>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</si>
  <si>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</si>
  <si>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</si>
  <si>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</si>
  <si>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</si>
  <si>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</si>
  <si>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</si>
  <si>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</si>
  <si>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</si>
  <si>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</si>
  <si>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</si>
  <si>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</si>
  <si>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</si>
  <si>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</si>
  <si>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</si>
  <si>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</si>
  <si>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</si>
  <si>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</si>
  <si>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</si>
  <si>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</si>
  <si>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</si>
  <si>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</si>
  <si>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</si>
  <si>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</si>
  <si>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</si>
  <si>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</si>
  <si>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</si>
  <si>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</si>
  <si>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</si>
  <si>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</si>
  <si>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</si>
  <si>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</si>
  <si>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</si>
  <si>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</si>
  <si>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</si>
  <si>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</si>
  <si>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</si>
  <si>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</si>
  <si>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</si>
  <si>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</si>
  <si>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</si>
  <si>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</si>
  <si>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</si>
  <si>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</si>
  <si>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</si>
  <si>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</si>
  <si>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</si>
  <si>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</si>
  <si>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</si>
  <si>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</si>
  <si>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</si>
  <si>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</si>
  <si>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</si>
  <si>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</si>
  <si>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</si>
  <si>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</si>
  <si>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</si>
  <si>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</si>
  <si>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</si>
  <si>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</si>
  <si>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</si>
  <si>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</si>
  <si>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</si>
  <si>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</si>
  <si>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</si>
  <si>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</si>
  <si>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</si>
  <si>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</si>
  <si>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</si>
  <si>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</si>
  <si>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</si>
  <si>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</si>
  <si>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</si>
  <si>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</si>
  <si>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</si>
  <si>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</si>
  <si>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</si>
  <si>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</si>
  <si>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</si>
  <si>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</si>
  <si>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</si>
  <si>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</si>
  <si>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</si>
  <si>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</si>
  <si>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</si>
  <si>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</si>
  <si>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</si>
  <si>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</si>
  <si>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</si>
  <si>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</si>
  <si>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</si>
  <si>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</si>
  <si>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</si>
  <si>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</si>
  <si>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</si>
  <si>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</si>
  <si>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</si>
  <si>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</si>
  <si>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</si>
  <si>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</si>
  <si>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</si>
  <si>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</si>
  <si>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</si>
  <si>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</si>
  <si>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</si>
  <si>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</si>
  <si>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</si>
  <si>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</si>
  <si>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</si>
  <si>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</si>
  <si>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</si>
  <si>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</si>
  <si>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</si>
  <si>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</si>
  <si>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</si>
  <si>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</si>
  <si>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</si>
  <si>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</si>
  <si>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</si>
  <si>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</si>
  <si>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</si>
  <si>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</si>
  <si>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</si>
  <si>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</si>
  <si>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</si>
  <si>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</si>
  <si>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</si>
  <si>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</si>
  <si>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</si>
  <si>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</si>
  <si>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</si>
  <si>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</si>
  <si>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</si>
  <si>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</si>
  <si>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</si>
  <si>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</si>
  <si>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</si>
  <si>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</si>
  <si>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</si>
  <si>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</si>
  <si>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</si>
  <si>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</si>
  <si>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</si>
  <si>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</si>
  <si>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</si>
  <si>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</si>
  <si>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</si>
  <si>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</si>
  <si>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</si>
  <si>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</si>
  <si>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</si>
  <si>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</si>
  <si>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</si>
  <si>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</si>
  <si>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</si>
  <si>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</si>
  <si>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</si>
  <si>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</si>
  <si>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</si>
  <si>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</si>
  <si>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</si>
  <si>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</si>
  <si>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</si>
  <si>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</si>
  <si>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</si>
  <si>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</si>
  <si>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</si>
  <si>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</si>
  <si>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</si>
  <si>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</si>
  <si>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</si>
  <si>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</si>
  <si>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</si>
  <si>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</si>
  <si>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</si>
  <si>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</si>
  <si>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</si>
  <si>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</si>
  <si>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</si>
  <si>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</si>
  <si>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</si>
  <si>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</si>
  <si>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</si>
  <si>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</si>
  <si>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</si>
  <si>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</si>
  <si>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</si>
  <si>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</si>
  <si>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</si>
  <si>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</si>
  <si>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</si>
  <si>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</si>
  <si>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</si>
  <si>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</si>
  <si>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</si>
  <si>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</si>
  <si>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</si>
  <si>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</si>
  <si>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</si>
  <si>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</si>
  <si>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</si>
  <si>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</si>
  <si>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</si>
  <si>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</si>
  <si>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</si>
  <si>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</si>
  <si>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</si>
  <si>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</si>
  <si>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</si>
  <si>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</si>
  <si>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</si>
  <si>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</si>
  <si>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</si>
  <si>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</si>
  <si>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</si>
  <si>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</si>
  <si>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</si>
  <si>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</si>
  <si>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</si>
  <si>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</si>
  <si>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</si>
  <si>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</si>
  <si>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</si>
  <si>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</si>
  <si>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</si>
  <si>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</si>
  <si>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</si>
  <si>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</si>
  <si>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</si>
  <si>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</si>
  <si>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</si>
  <si>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</si>
  <si>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</si>
  <si>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</si>
  <si>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</si>
  <si>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</si>
  <si>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</si>
  <si>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</si>
  <si>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</si>
  <si>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</si>
  <si>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</si>
  <si>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</si>
  <si>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</si>
  <si>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</si>
  <si>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</si>
  <si>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</si>
  <si>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</si>
  <si>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</si>
  <si>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</si>
  <si>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</si>
  <si>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</si>
  <si>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</si>
  <si>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</si>
  <si>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</si>
  <si>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</si>
  <si>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</si>
  <si>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</si>
  <si>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</si>
  <si>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</si>
  <si>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</si>
  <si>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</si>
  <si>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</si>
  <si>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</si>
  <si>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</si>
  <si>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</si>
  <si>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</si>
  <si>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</si>
  <si>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</si>
  <si>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</si>
  <si>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</si>
  <si>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</si>
  <si>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</si>
  <si>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</si>
  <si>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</si>
  <si>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</si>
  <si>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</si>
  <si>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</si>
  <si>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</si>
  <si>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</si>
  <si>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</si>
  <si>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</si>
  <si>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</si>
  <si>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</si>
  <si>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</si>
  <si>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</si>
  <si>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</si>
  <si>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</si>
  <si>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</si>
  <si>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</si>
  <si>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</si>
  <si>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</si>
  <si>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</si>
  <si>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</si>
  <si>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</si>
  <si>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</si>
  <si>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</si>
  <si>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</si>
  <si>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</si>
  <si>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</si>
  <si>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</si>
  <si>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</si>
  <si>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</si>
  <si>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</si>
  <si>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</si>
  <si>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</si>
  <si>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</si>
  <si>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</si>
  <si>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</si>
  <si>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</si>
  <si>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</si>
  <si>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</si>
  <si>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</si>
  <si>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</si>
  <si>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</si>
  <si>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</si>
  <si>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</si>
  <si>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</si>
  <si>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</si>
  <si>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</si>
  <si>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</si>
  <si>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</si>
  <si>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</si>
  <si>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</si>
  <si>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</si>
  <si>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</si>
  <si>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</si>
  <si>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</si>
  <si>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</si>
  <si>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</si>
  <si>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</si>
  <si>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</si>
  <si>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</si>
  <si>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</si>
  <si>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</si>
  <si>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</si>
  <si>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</si>
  <si>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</si>
  <si>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</si>
  <si>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</si>
  <si>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</si>
  <si>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</si>
  <si>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</si>
  <si>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</si>
  <si>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</si>
  <si>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</si>
  <si>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</si>
  <si>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</si>
  <si>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</si>
  <si>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</si>
  <si>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</si>
  <si>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</si>
  <si>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</si>
  <si>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</si>
  <si>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</si>
  <si>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</si>
  <si>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</si>
  <si>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</si>
  <si>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</si>
  <si>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</si>
  <si>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</si>
  <si>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</si>
  <si>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</si>
  <si>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</si>
  <si>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</si>
  <si>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</si>
  <si>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</si>
  <si>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</si>
  <si>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</si>
  <si>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</si>
  <si>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</si>
  <si>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</si>
  <si>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</si>
  <si>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</si>
  <si>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</si>
  <si>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</si>
  <si>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</si>
  <si>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</si>
  <si>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</si>
  <si>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</si>
  <si>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</si>
  <si>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</si>
  <si>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</si>
  <si>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</si>
  <si>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</si>
  <si>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</si>
  <si>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</si>
  <si>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</si>
  <si>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</si>
  <si>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</si>
  <si>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</si>
  <si>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</si>
  <si>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</si>
  <si>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</si>
  <si>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</si>
  <si>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</si>
  <si>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</si>
  <si>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</si>
  <si>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</si>
  <si>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</si>
  <si>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</si>
  <si>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</si>
  <si>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</si>
  <si>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</si>
  <si>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</si>
  <si>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</si>
  <si>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</si>
  <si>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</si>
  <si>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</si>
  <si>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</si>
  <si>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</si>
  <si>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</si>
  <si>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</si>
  <si>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</si>
  <si>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</si>
  <si>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</si>
  <si>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</si>
  <si>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</si>
  <si>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</si>
  <si>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</si>
  <si>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</si>
  <si>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</si>
  <si>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</si>
  <si>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</si>
  <si>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</si>
  <si>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</si>
  <si>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</si>
  <si>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</si>
  <si>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</si>
  <si>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</si>
  <si>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</si>
  <si>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</si>
  <si>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</si>
  <si>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</si>
  <si>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</si>
  <si>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</si>
  <si>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</si>
  <si>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</si>
  <si>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</si>
  <si>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</si>
  <si>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</si>
  <si>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</si>
  <si>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</si>
  <si>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</si>
  <si>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</si>
  <si>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</si>
  <si>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</si>
  <si>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</si>
  <si>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</si>
  <si>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</si>
  <si>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</si>
  <si>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</si>
  <si>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</si>
  <si>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</si>
  <si>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</si>
  <si>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</si>
  <si>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</si>
  <si>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</si>
  <si>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</si>
  <si>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</si>
  <si>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</si>
  <si>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</si>
  <si>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</si>
  <si>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</si>
  <si>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</si>
  <si>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</si>
  <si>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</si>
  <si>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</si>
  <si>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</si>
  <si>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</si>
  <si>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</si>
  <si>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</si>
  <si>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</si>
  <si>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</si>
  <si>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</si>
  <si>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</si>
  <si>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</si>
  <si>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</si>
  <si>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</si>
  <si>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</si>
  <si>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</si>
  <si>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</si>
  <si>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</si>
  <si>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</si>
  <si>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</si>
  <si>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</si>
  <si>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</si>
  <si>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</si>
  <si>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</si>
  <si>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</si>
  <si>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</si>
  <si>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</si>
  <si>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</si>
  <si>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</si>
  <si>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</si>
  <si>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</si>
  <si>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</si>
  <si>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</si>
  <si>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</si>
  <si>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</si>
  <si>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</si>
  <si>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</si>
  <si>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</si>
  <si>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</si>
  <si>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</si>
  <si>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</si>
  <si>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</si>
  <si>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</si>
  <si>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</si>
  <si>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</si>
  <si>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</si>
  <si>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</si>
  <si>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</si>
  <si>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</si>
  <si>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</si>
  <si>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</si>
  <si>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</si>
  <si>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</si>
  <si>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</si>
  <si>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</si>
  <si>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</si>
  <si>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</si>
  <si>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</si>
  <si>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</si>
  <si>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</si>
  <si>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</si>
  <si>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</si>
  <si>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</si>
  <si>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</si>
  <si>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</si>
  <si>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</si>
  <si>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</si>
  <si>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</si>
  <si>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</si>
  <si>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</si>
  <si>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</si>
  <si>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</si>
  <si>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</si>
  <si>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</si>
  <si>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</si>
  <si>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</si>
  <si>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</si>
  <si>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</si>
  <si>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</si>
  <si>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</si>
  <si>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</si>
  <si>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</si>
  <si>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</si>
  <si>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</si>
  <si>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</si>
  <si>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</si>
  <si>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</si>
  <si>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</si>
  <si>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</si>
  <si>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</si>
  <si>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</si>
  <si>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</si>
  <si>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</si>
  <si>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</si>
  <si>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</si>
  <si>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</si>
  <si>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</si>
  <si>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</si>
  <si>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</si>
  <si>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</si>
  <si>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</si>
  <si>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</si>
  <si>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</si>
  <si>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</si>
  <si>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</si>
  <si>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</si>
  <si>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</si>
  <si>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</si>
  <si>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</si>
  <si>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</si>
  <si>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</si>
  <si>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</si>
  <si>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</si>
  <si>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</si>
  <si>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</si>
  <si>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</si>
  <si>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</si>
  <si>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</si>
  <si>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</si>
  <si>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</si>
  <si>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</si>
  <si>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</si>
  <si>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</si>
  <si>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</si>
  <si>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</si>
  <si>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</si>
  <si>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</si>
  <si>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</si>
  <si>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</si>
  <si>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</si>
  <si>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</si>
  <si>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</si>
  <si>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</si>
  <si>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</si>
  <si>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</si>
  <si>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</si>
  <si>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</si>
  <si>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</si>
  <si>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</si>
  <si>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</si>
  <si>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</si>
  <si>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</si>
  <si>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</si>
  <si>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</si>
  <si>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</si>
  <si>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</si>
  <si>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</si>
  <si>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</si>
  <si>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</si>
  <si>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</si>
  <si>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</si>
  <si>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</si>
  <si>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</si>
  <si>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</si>
  <si>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</si>
  <si>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</si>
  <si>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</si>
  <si>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</si>
  <si>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</si>
  <si>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</si>
  <si>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</si>
  <si>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</si>
  <si>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</si>
  <si>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</si>
  <si>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</si>
  <si>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</si>
  <si>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</si>
  <si>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</si>
  <si>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</si>
  <si>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</si>
  <si>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</si>
  <si>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</si>
  <si>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</si>
  <si>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</si>
  <si>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</si>
  <si>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</si>
  <si>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</si>
  <si>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</si>
  <si>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</si>
  <si>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</si>
  <si>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</si>
  <si>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</si>
  <si>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</si>
  <si>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</si>
  <si>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</si>
  <si>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</si>
  <si>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</si>
  <si>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</si>
  <si>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</si>
  <si>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</si>
  <si>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</si>
  <si>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</si>
  <si>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</si>
  <si>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</si>
  <si>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</si>
  <si>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</si>
  <si>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</si>
  <si>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</si>
  <si>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</si>
  <si>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</si>
  <si>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</si>
  <si>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</si>
  <si>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</si>
  <si>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</si>
  <si>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</si>
  <si>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</si>
  <si>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</si>
  <si>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</si>
  <si>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</si>
  <si>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</si>
  <si>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</si>
  <si>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</si>
  <si>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</si>
  <si>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</si>
  <si>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</si>
  <si>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</si>
  <si>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</si>
  <si>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</si>
  <si>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</si>
  <si>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</si>
  <si>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</si>
  <si>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</si>
  <si>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</si>
  <si>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</si>
  <si>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</si>
  <si>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</si>
  <si>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</si>
  <si>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</si>
  <si>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</si>
  <si>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</si>
  <si>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</si>
  <si>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</si>
  <si>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</si>
  <si>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</si>
  <si>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</si>
  <si>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</si>
  <si>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</si>
  <si>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</si>
  <si>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</si>
  <si>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</si>
  <si>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</si>
  <si>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</si>
  <si>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</si>
  <si>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</si>
  <si>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</si>
  <si>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</si>
  <si>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</si>
  <si>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</si>
  <si>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</si>
  <si>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</si>
  <si>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</si>
  <si>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</si>
  <si>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</si>
  <si>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</si>
  <si>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</si>
  <si>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</si>
  <si>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</si>
  <si>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</si>
  <si>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</si>
  <si>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</si>
  <si>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</si>
  <si>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</si>
  <si>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</si>
  <si>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</si>
  <si>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</si>
  <si>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</si>
  <si>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</si>
  <si>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</si>
  <si>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</si>
  <si>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</si>
  <si>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</si>
  <si>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</si>
  <si>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</si>
  <si>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</si>
  <si>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</si>
  <si>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</si>
  <si>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</si>
  <si>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</si>
  <si>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</si>
  <si>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</si>
  <si>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</si>
  <si>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</si>
  <si>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</si>
  <si>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</si>
  <si>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</si>
  <si>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</si>
  <si>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</si>
  <si>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</si>
  <si>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</si>
  <si>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</si>
  <si>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</si>
  <si>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</si>
  <si>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</si>
  <si>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</si>
  <si>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</si>
  <si>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</si>
  <si>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</si>
  <si>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</si>
  <si>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</si>
  <si>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</si>
  <si>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</si>
  <si>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</si>
  <si>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</si>
  <si>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</si>
  <si>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</si>
  <si>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</si>
  <si>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</si>
  <si>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</si>
  <si>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</si>
  <si>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</si>
  <si>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</si>
  <si>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</si>
  <si>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</si>
  <si>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</si>
  <si>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</si>
  <si>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</si>
  <si>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</si>
  <si>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</si>
  <si>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</si>
  <si>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</si>
  <si>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</si>
  <si>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</si>
  <si>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</si>
  <si>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</si>
  <si>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</si>
  <si>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</si>
  <si>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</si>
  <si>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</si>
  <si>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</si>
  <si>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</si>
  <si>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</si>
  <si>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</si>
  <si>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</si>
  <si>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</si>
  <si>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</si>
  <si>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</si>
  <si>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</si>
  <si>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</si>
  <si>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</si>
  <si>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</si>
  <si>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</si>
  <si>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</si>
  <si>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</si>
  <si>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</si>
  <si>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</si>
  <si>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</si>
  <si>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</si>
  <si>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</si>
  <si>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</si>
  <si>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</si>
  <si>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</si>
  <si>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</si>
  <si>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</si>
  <si>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</si>
  <si>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</si>
  <si>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</si>
  <si>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</si>
  <si>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</si>
  <si>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</si>
  <si>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</si>
  <si>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</si>
  <si>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</si>
  <si>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</si>
  <si>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</si>
  <si>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</si>
  <si>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</si>
  <si>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</si>
  <si>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</si>
  <si>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</si>
  <si>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</si>
  <si>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</si>
  <si>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</si>
  <si>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</si>
  <si>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</si>
  <si>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</si>
  <si>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</si>
  <si>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</si>
  <si>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</si>
  <si>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</si>
  <si>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</si>
  <si>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</si>
  <si>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</si>
  <si>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</si>
  <si>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</si>
  <si>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</si>
  <si>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</si>
  <si>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</si>
  <si>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</si>
  <si>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</si>
  <si>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</si>
  <si>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</si>
  <si>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</si>
  <si>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</si>
  <si>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</si>
  <si>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</si>
  <si>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</si>
  <si>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</si>
  <si>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</si>
  <si>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</si>
  <si>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</si>
  <si>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</si>
  <si>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</si>
  <si>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</si>
  <si>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</si>
  <si>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</si>
  <si>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</si>
  <si>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</si>
  <si>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</si>
  <si>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</si>
  <si>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</si>
  <si>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</si>
  <si>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</si>
  <si>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</si>
  <si>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</si>
  <si>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</si>
  <si>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</si>
  <si>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</si>
  <si>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</si>
  <si>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</si>
  <si>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</si>
  <si>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</si>
  <si>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</si>
  <si>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</si>
  <si>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</si>
  <si>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</si>
  <si>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</si>
  <si>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</si>
  <si>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</si>
  <si>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</si>
  <si>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</si>
  <si>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</si>
  <si>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</si>
  <si>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</si>
  <si>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</si>
  <si>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</si>
  <si>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</si>
  <si>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</si>
  <si>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</si>
  <si>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</si>
  <si>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</si>
  <si>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</si>
  <si>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</si>
  <si>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</si>
  <si>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</si>
  <si>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</si>
  <si>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</si>
  <si>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</si>
  <si>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</si>
  <si>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</si>
  <si>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</si>
  <si>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</si>
  <si>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</si>
  <si>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</si>
  <si>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</si>
  <si>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</si>
  <si>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</si>
  <si>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</si>
  <si>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</si>
  <si>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</si>
  <si>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</si>
  <si>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</si>
  <si>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</si>
  <si>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</si>
  <si>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</si>
  <si>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</si>
  <si>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</si>
  <si>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</si>
  <si>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</si>
  <si>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</si>
  <si>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</si>
  <si>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</si>
  <si>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</si>
  <si>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</si>
  <si>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</si>
  <si>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</si>
  <si>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</si>
  <si>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</si>
  <si>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</si>
  <si>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</si>
  <si>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</si>
  <si>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</si>
  <si>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</si>
  <si>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</si>
  <si>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</si>
  <si>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</si>
  <si>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</si>
  <si>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</si>
  <si>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</si>
  <si>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</si>
  <si>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</si>
  <si>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</si>
  <si>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</si>
  <si>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</si>
  <si>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</si>
  <si>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</si>
  <si>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</si>
  <si>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</si>
  <si>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</si>
  <si>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</si>
  <si>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</si>
  <si>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</si>
  <si>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</si>
  <si>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</si>
  <si>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</si>
  <si>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</si>
  <si>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</si>
  <si>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</si>
  <si>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</si>
  <si>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</si>
  <si>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</si>
  <si>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</si>
  <si>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</si>
  <si>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</si>
  <si>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</si>
  <si>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</si>
  <si>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</si>
  <si>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</si>
  <si>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</si>
  <si>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</si>
  <si>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</si>
  <si>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</si>
  <si>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</si>
  <si>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</si>
  <si>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</si>
  <si>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</si>
  <si>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</si>
  <si>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</si>
  <si>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</si>
  <si>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</si>
  <si>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</si>
  <si>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</si>
  <si>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</si>
  <si>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</si>
  <si>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</si>
  <si>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</si>
  <si>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</si>
  <si>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</si>
  <si>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</si>
  <si>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</si>
  <si>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</si>
  <si>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</si>
  <si>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</si>
  <si>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</si>
  <si>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</si>
  <si>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</si>
  <si>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</si>
  <si>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</si>
  <si>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</si>
  <si>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</si>
  <si>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</si>
  <si>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</si>
  <si>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</si>
  <si>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</si>
  <si>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</si>
  <si>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</si>
  <si>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</si>
  <si>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</si>
  <si>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</si>
  <si>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</si>
  <si>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</si>
  <si>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</si>
  <si>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</si>
  <si>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</si>
  <si>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</si>
  <si>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</si>
  <si>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</si>
  <si>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</si>
  <si>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</si>
  <si>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</si>
  <si>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</si>
  <si>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</si>
  <si>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</si>
  <si>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</si>
  <si>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</si>
  <si>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</si>
  <si>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</si>
  <si>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</si>
  <si>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</si>
  <si>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</si>
  <si>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</si>
  <si>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</si>
  <si>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</si>
  <si>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</si>
  <si>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</si>
  <si>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</si>
  <si>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</si>
  <si>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</si>
  <si>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</si>
  <si>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</si>
  <si>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</si>
  <si>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</si>
  <si>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</si>
  <si>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</si>
  <si>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</si>
  <si>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</si>
  <si>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</si>
  <si>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</si>
  <si>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</si>
  <si>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</si>
  <si>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</si>
  <si>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</si>
  <si>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</si>
  <si>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</si>
  <si>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</si>
  <si>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</si>
  <si>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</si>
  <si>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</si>
  <si>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</si>
  <si>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</si>
  <si>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</si>
  <si>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</si>
  <si>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</si>
  <si>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</si>
  <si>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</si>
  <si>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</si>
  <si>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</si>
  <si>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</si>
  <si>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</si>
  <si>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</si>
  <si>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</si>
  <si>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</si>
  <si>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</si>
  <si>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</si>
  <si>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</si>
  <si>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</si>
  <si>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</si>
  <si>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</si>
  <si>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</si>
  <si>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</si>
  <si>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</si>
  <si>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</si>
  <si>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</si>
  <si>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</si>
  <si>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</si>
  <si>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</si>
  <si>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</si>
  <si>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</si>
  <si>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</si>
  <si>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</si>
  <si>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</si>
  <si>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</si>
  <si>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</si>
  <si>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</si>
  <si>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</si>
  <si>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</si>
  <si>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</si>
  <si>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</si>
  <si>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</si>
  <si>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</si>
  <si>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</si>
  <si>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</si>
  <si>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</si>
  <si>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</si>
  <si>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</si>
  <si>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</si>
  <si>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</si>
  <si>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</si>
  <si>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</si>
  <si>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</si>
  <si>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</si>
  <si>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</si>
  <si>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</si>
  <si>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</si>
  <si>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</si>
  <si>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</si>
  <si>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</si>
  <si>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</si>
  <si>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</si>
  <si>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</si>
  <si>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</si>
  <si>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</si>
  <si>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</si>
  <si>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</si>
  <si>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</si>
  <si>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</si>
  <si>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</si>
  <si>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</si>
  <si>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</si>
  <si>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</si>
  <si>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</si>
  <si>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</si>
  <si>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</si>
  <si>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</si>
  <si>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</si>
  <si>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</si>
  <si>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</si>
  <si>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</si>
  <si>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</si>
  <si>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</si>
  <si>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</si>
  <si>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</si>
  <si>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</si>
  <si>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</si>
  <si>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</si>
  <si>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</si>
  <si>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</si>
  <si>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</si>
  <si>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</si>
  <si>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</si>
  <si>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</si>
  <si>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</si>
  <si>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</si>
  <si>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</si>
  <si>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</si>
  <si>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</si>
  <si>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</si>
  <si>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</si>
  <si>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</si>
  <si>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</si>
  <si>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</si>
  <si>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</si>
  <si>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</si>
  <si>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</si>
  <si>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</si>
  <si>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</si>
  <si>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</si>
  <si>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</si>
  <si>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</si>
  <si>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</si>
  <si>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</si>
  <si>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</si>
  <si>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</si>
  <si>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</si>
  <si>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</si>
  <si>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</si>
  <si>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</si>
  <si>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</si>
  <si>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</si>
  <si>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</si>
  <si>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</si>
  <si>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</si>
  <si>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</si>
  <si>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</si>
  <si>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</si>
  <si>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</si>
  <si>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</si>
  <si>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</si>
  <si>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</si>
  <si>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</si>
  <si>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</si>
  <si>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</si>
  <si>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</si>
  <si>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</si>
  <si>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</si>
  <si>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</si>
  <si>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</si>
  <si>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</si>
  <si>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</si>
  <si>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</si>
  <si>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</si>
  <si>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</si>
  <si>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</si>
  <si>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</si>
  <si>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</si>
  <si>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</si>
  <si>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</si>
  <si>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</si>
  <si>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</si>
  <si>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</si>
  <si>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</si>
  <si>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</si>
  <si>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</si>
  <si>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</si>
  <si>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</si>
  <si>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</si>
  <si>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</si>
  <si>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</si>
  <si>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</si>
  <si>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</si>
  <si>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</si>
  <si>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</si>
  <si>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</si>
  <si>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</si>
  <si>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</si>
  <si>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</si>
  <si>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</si>
  <si>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</si>
  <si>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</si>
  <si>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</si>
  <si>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</si>
  <si>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</si>
  <si>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</si>
  <si>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</si>
  <si>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</si>
  <si>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</si>
  <si>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</si>
  <si>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</si>
  <si>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</si>
  <si>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</si>
  <si>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</si>
  <si>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</si>
  <si>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</si>
  <si>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</si>
  <si>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</si>
  <si>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</si>
  <si>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</si>
  <si>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</si>
  <si>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</si>
  <si>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</si>
  <si>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</si>
  <si>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</si>
  <si>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</si>
  <si>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</si>
  <si>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</si>
  <si>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</si>
  <si>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</si>
  <si>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</si>
  <si>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</si>
  <si>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</si>
  <si>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</si>
  <si>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</si>
  <si>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</si>
  <si>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</si>
  <si>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</si>
  <si>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</si>
  <si>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</si>
  <si>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</si>
  <si>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</si>
  <si>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</si>
  <si>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</si>
  <si>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</si>
  <si>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</si>
  <si>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</si>
  <si>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</si>
  <si>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</si>
  <si>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</si>
  <si>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</si>
  <si>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</si>
  <si>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</si>
  <si>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</si>
  <si>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</si>
  <si>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</si>
  <si>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</si>
  <si>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</si>
  <si>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</si>
  <si>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</si>
  <si>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</si>
  <si>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</si>
  <si>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</si>
  <si>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</si>
  <si>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</si>
  <si>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</si>
  <si>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</si>
  <si>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</si>
  <si>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</si>
  <si>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</si>
  <si>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</si>
  <si>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</si>
  <si>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</si>
  <si>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</si>
  <si>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</si>
  <si>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</si>
  <si>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</si>
  <si>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</si>
  <si>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</si>
  <si>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</si>
  <si>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</si>
  <si>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</si>
  <si>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</si>
  <si>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</si>
  <si>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</si>
  <si>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</si>
  <si>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</si>
  <si>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</si>
  <si>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</si>
  <si>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</si>
  <si>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</si>
  <si>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</si>
  <si>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</si>
  <si>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</si>
  <si>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</si>
  <si>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</si>
  <si>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</si>
  <si>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</si>
  <si>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</si>
  <si>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</si>
  <si>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</si>
  <si>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</si>
  <si>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</si>
  <si>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</si>
  <si>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</si>
  <si>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</si>
  <si>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</si>
  <si>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</si>
  <si>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</si>
  <si>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</si>
  <si>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</si>
  <si>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</si>
  <si>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</si>
  <si>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</si>
  <si>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</si>
  <si>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</si>
  <si>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</si>
  <si>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</si>
  <si>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</si>
  <si>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</si>
  <si>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</si>
  <si>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</si>
  <si>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</si>
  <si>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</si>
  <si>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</si>
  <si>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</si>
  <si>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</si>
  <si>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</si>
  <si>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</si>
  <si>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</si>
  <si>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</si>
  <si>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</si>
  <si>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</si>
  <si>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</si>
  <si>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</si>
  <si>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</si>
  <si>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</si>
  <si>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</si>
  <si>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</si>
  <si>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</si>
  <si>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</si>
  <si>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</si>
  <si>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</si>
  <si>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</si>
  <si>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</si>
  <si>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</si>
  <si>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</si>
  <si>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</si>
  <si>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</si>
  <si>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</si>
  <si>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</si>
  <si>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</si>
  <si>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</si>
  <si>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</si>
  <si>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</si>
  <si>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</si>
  <si>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</si>
  <si>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</si>
  <si>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</si>
  <si>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</si>
  <si>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</si>
  <si>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</si>
  <si>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</si>
  <si>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</si>
  <si>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</si>
  <si>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</si>
  <si>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</si>
  <si>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</si>
  <si>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</si>
  <si>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</si>
  <si>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</si>
  <si>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</si>
  <si>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</si>
  <si>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</si>
  <si>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</si>
  <si>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</si>
  <si>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</si>
  <si>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</si>
  <si>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</si>
  <si>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</si>
  <si>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</si>
  <si>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</si>
  <si>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</si>
  <si>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</si>
  <si>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</si>
  <si>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</si>
  <si>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</si>
  <si>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</si>
  <si>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</si>
  <si>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</si>
  <si>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</si>
  <si>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</si>
  <si>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</si>
  <si>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</si>
  <si>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</si>
  <si>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</si>
  <si>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</si>
  <si>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</si>
  <si>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</si>
  <si>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</si>
  <si>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</si>
  <si>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</si>
  <si>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</si>
  <si>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</si>
  <si>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</si>
  <si>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</si>
  <si>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</si>
  <si>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</si>
  <si>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</si>
  <si>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</si>
  <si>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</si>
  <si>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</si>
  <si>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</si>
  <si>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</si>
  <si>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</si>
  <si>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</si>
  <si>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</si>
  <si>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</si>
  <si>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</si>
  <si>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</si>
  <si>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</si>
  <si>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</si>
  <si>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</si>
  <si>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</si>
  <si>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</si>
  <si>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</si>
  <si>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</si>
  <si>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</si>
  <si>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</si>
  <si>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</si>
  <si>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</si>
  <si>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</si>
  <si>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</si>
  <si>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</si>
  <si>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</si>
  <si>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</si>
  <si>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</si>
  <si>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</si>
  <si>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</si>
  <si>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</si>
  <si>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</si>
  <si>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</si>
  <si>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</si>
  <si>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</si>
  <si>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</si>
  <si>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</si>
  <si>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</si>
  <si>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</si>
  <si>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</si>
  <si>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</si>
  <si>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</si>
  <si>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</si>
  <si>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</si>
  <si>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</si>
  <si>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</si>
  <si>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</si>
  <si>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</si>
  <si>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</si>
  <si>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</si>
  <si>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</si>
  <si>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</si>
  <si>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</si>
  <si>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</si>
  <si>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</si>
  <si>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</si>
  <si>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</si>
  <si>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</si>
  <si>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</si>
  <si>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</si>
  <si>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</si>
  <si>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</si>
  <si>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</si>
  <si>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</si>
  <si>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</si>
  <si>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</si>
  <si>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</si>
  <si>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</si>
  <si>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</si>
  <si>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</si>
  <si>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</si>
  <si>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</si>
  <si>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</si>
  <si>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</si>
  <si>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</si>
  <si>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</si>
  <si>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</si>
  <si>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</si>
  <si>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</si>
  <si>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</si>
  <si>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</si>
  <si>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</si>
  <si>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</si>
  <si>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</si>
  <si>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</si>
  <si>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</si>
  <si>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</si>
  <si>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</si>
  <si>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</si>
  <si>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</si>
  <si>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</si>
  <si>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</si>
  <si>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</si>
  <si>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</si>
  <si>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</si>
  <si>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</si>
  <si>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</si>
  <si>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</si>
  <si>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</si>
  <si>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</si>
  <si>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</si>
  <si>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</si>
  <si>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</si>
  <si>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</si>
  <si>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</si>
  <si>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</si>
  <si>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</si>
  <si>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</si>
  <si>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</si>
  <si>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</si>
  <si>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</si>
  <si>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</si>
  <si>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</si>
  <si>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</si>
  <si>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</si>
  <si>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</si>
  <si>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</si>
  <si>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</si>
  <si>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</si>
  <si>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</si>
  <si>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</si>
  <si>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</si>
  <si>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</si>
  <si>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</si>
  <si>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</si>
  <si>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</si>
  <si>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</si>
  <si>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</si>
  <si>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</si>
  <si>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</si>
  <si>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</si>
  <si>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</si>
  <si>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</si>
  <si>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</si>
  <si>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</si>
  <si>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</si>
  <si>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</si>
  <si>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</si>
  <si>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</si>
  <si>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</si>
  <si>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</si>
  <si>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</si>
  <si>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</si>
  <si>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</si>
  <si>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</si>
  <si>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</si>
  <si>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</si>
  <si>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</si>
  <si>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</si>
  <si>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</si>
  <si>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</si>
  <si>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</si>
  <si>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</si>
  <si>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</si>
  <si>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</si>
  <si>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</si>
  <si>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</si>
  <si>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</si>
  <si>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</si>
  <si>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</si>
  <si>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</si>
  <si>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</si>
  <si>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</si>
  <si>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</si>
  <si>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</si>
  <si>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</si>
  <si>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</si>
  <si>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</si>
  <si>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</si>
  <si>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</si>
  <si>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</si>
  <si>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</si>
  <si>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</si>
  <si>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</si>
  <si>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</si>
  <si>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</si>
  <si>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</si>
  <si>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</si>
  <si>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</si>
  <si>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</si>
  <si>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</si>
  <si>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</si>
  <si>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</si>
  <si>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</si>
  <si>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</si>
  <si>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</si>
  <si>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</si>
  <si>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</si>
  <si>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</si>
  <si>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</si>
  <si>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</si>
  <si>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</si>
  <si>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</si>
  <si>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</si>
  <si>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</si>
  <si>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</si>
  <si>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</si>
  <si>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</si>
  <si>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</si>
  <si>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</si>
  <si>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</si>
  <si>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</si>
  <si>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</si>
  <si>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</si>
  <si>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</si>
  <si>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</si>
  <si>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</si>
  <si>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</si>
  <si>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</si>
  <si>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</si>
  <si>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</si>
  <si>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</si>
  <si>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</si>
  <si>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</si>
  <si>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</si>
  <si>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</si>
  <si>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</si>
  <si>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</si>
  <si>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</si>
  <si>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</si>
  <si>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</si>
  <si>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</si>
  <si>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</si>
  <si>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</si>
  <si>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</si>
  <si>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</si>
  <si>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</si>
  <si>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</si>
  <si>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</si>
  <si>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</si>
  <si>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</si>
  <si>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</si>
  <si>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</si>
  <si>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</si>
  <si>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</si>
  <si>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</si>
  <si>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</si>
  <si>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</si>
  <si>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</si>
  <si>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</si>
  <si>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</si>
  <si>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</si>
  <si>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</si>
  <si>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</si>
  <si>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</si>
  <si>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</si>
  <si>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</si>
  <si>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</si>
  <si>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</si>
  <si>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</si>
  <si>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</si>
  <si>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</si>
  <si>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</si>
  <si>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</si>
  <si>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</si>
  <si>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</si>
  <si>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</si>
  <si>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</si>
  <si>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</si>
  <si>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</si>
  <si>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</si>
  <si>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</si>
  <si>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</si>
  <si>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</si>
  <si>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</si>
  <si>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</si>
  <si>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</si>
  <si>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</si>
  <si>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</si>
  <si>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</si>
  <si>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</si>
  <si>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</si>
  <si>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</si>
  <si>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</si>
  <si>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</si>
  <si>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</si>
  <si>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</si>
  <si>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</si>
  <si>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</si>
  <si>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</si>
  <si>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</si>
  <si>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</si>
  <si>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</si>
  <si>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</si>
  <si>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</si>
  <si>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</si>
  <si>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</si>
  <si>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</si>
  <si>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</si>
  <si>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</si>
  <si>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</si>
  <si>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</si>
  <si>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</si>
  <si>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</si>
  <si>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</si>
  <si>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</si>
  <si>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</si>
  <si>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</si>
  <si>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</si>
  <si>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</si>
  <si>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</si>
  <si>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</si>
  <si>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</si>
  <si>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</si>
  <si>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</si>
  <si>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</si>
  <si>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</si>
  <si>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</si>
  <si>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</si>
  <si>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</si>
  <si>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</si>
  <si>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</si>
  <si>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</si>
  <si>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</si>
  <si>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</si>
  <si>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</si>
  <si>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</si>
  <si>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</si>
  <si>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</si>
  <si>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</si>
  <si>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</si>
  <si>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</si>
  <si>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</si>
  <si>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</si>
  <si>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</si>
  <si>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</si>
  <si>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</si>
  <si>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</si>
  <si>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</si>
  <si>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</si>
  <si>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</si>
  <si>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</si>
  <si>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</si>
  <si>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</si>
  <si>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</si>
  <si>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</si>
  <si>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</si>
  <si>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</si>
  <si>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</si>
  <si>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</si>
  <si>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</si>
  <si>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</si>
  <si>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</si>
  <si>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</si>
  <si>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</si>
  <si>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</si>
  <si>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</si>
  <si>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</si>
  <si>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</si>
  <si>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</si>
  <si>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</si>
  <si>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</si>
  <si>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</si>
  <si>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</si>
  <si>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</si>
  <si>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</si>
  <si>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</si>
  <si>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</si>
  <si>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</si>
  <si>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</si>
  <si>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</si>
  <si>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</si>
  <si>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</si>
  <si>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</si>
  <si>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</si>
  <si>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</si>
  <si>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</si>
  <si>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</si>
  <si>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</si>
  <si>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</si>
  <si>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</si>
  <si>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</si>
  <si>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</si>
  <si>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</si>
  <si>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</si>
  <si>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</si>
  <si>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</si>
  <si>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</si>
  <si>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</si>
  <si>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</si>
  <si>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</si>
  <si>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</si>
  <si>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</si>
  <si>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</si>
  <si>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</si>
  <si>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</si>
  <si>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</si>
  <si>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</si>
  <si>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</si>
  <si>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</si>
  <si>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</si>
  <si>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</si>
  <si>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</si>
  <si>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</si>
  <si>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</si>
  <si>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</si>
  <si>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</si>
  <si>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</si>
  <si>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</si>
  <si>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</si>
  <si>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</si>
  <si>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</si>
  <si>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</si>
  <si>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</si>
  <si>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</si>
  <si>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</si>
  <si>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</si>
  <si>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</si>
  <si>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</si>
  <si>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</si>
  <si>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</si>
  <si>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</si>
  <si>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</si>
  <si>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</si>
  <si>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</si>
  <si>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</si>
  <si>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</si>
  <si>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</si>
  <si>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</si>
  <si>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</si>
  <si>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</si>
  <si>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</si>
  <si>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</si>
  <si>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</si>
  <si>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</si>
  <si>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</si>
  <si>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</si>
  <si>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</si>
  <si>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</si>
  <si>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</si>
  <si>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</si>
  <si>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</si>
  <si>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</si>
  <si>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</si>
  <si>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</si>
  <si>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</si>
  <si>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</si>
  <si>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</si>
  <si>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</si>
  <si>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</si>
  <si>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</si>
  <si>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</si>
  <si>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</si>
  <si>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</si>
  <si>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</si>
  <si>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</si>
  <si>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</si>
  <si>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</si>
  <si>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</si>
  <si>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</si>
  <si>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</si>
  <si>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</si>
  <si>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</si>
  <si>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</si>
  <si>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</si>
  <si>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</si>
  <si>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</si>
  <si>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</si>
  <si>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</si>
  <si>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</si>
  <si>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</si>
  <si>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</si>
  <si>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</si>
  <si>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</si>
  <si>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</si>
  <si>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</si>
  <si>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</si>
  <si>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</si>
  <si>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</si>
  <si>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</si>
  <si>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</si>
  <si>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</si>
  <si>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</si>
  <si>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</si>
  <si>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</si>
  <si>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</si>
  <si>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</si>
  <si>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</si>
  <si>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</si>
  <si>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</si>
  <si>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</si>
  <si>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</si>
  <si>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</si>
  <si>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</si>
  <si>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</si>
  <si>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</si>
  <si>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</si>
  <si>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</si>
  <si>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</si>
  <si>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</si>
  <si>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</si>
  <si>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</si>
  <si>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</si>
  <si>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</si>
  <si>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</si>
  <si>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</si>
  <si>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</si>
  <si>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</si>
  <si>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</si>
  <si>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</si>
  <si>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</si>
  <si>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</si>
  <si>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</si>
  <si>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</si>
  <si>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</si>
  <si>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</si>
  <si>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</si>
  <si>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</si>
  <si>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</si>
  <si>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</si>
  <si>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</si>
  <si>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</si>
  <si>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</si>
  <si>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</si>
  <si>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</si>
  <si>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</si>
  <si>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</si>
  <si>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</si>
  <si>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</si>
  <si>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</si>
  <si>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</si>
  <si>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</si>
  <si>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</si>
  <si>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</si>
  <si>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</si>
  <si>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</si>
  <si>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</si>
  <si>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</si>
  <si>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</si>
  <si>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</si>
  <si>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</si>
  <si>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</si>
  <si>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</si>
  <si>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</si>
  <si>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</si>
  <si>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</si>
  <si>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</si>
  <si>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</si>
  <si>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</si>
  <si>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</si>
  <si>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</si>
  <si>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</si>
  <si>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</si>
  <si>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</si>
  <si>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</si>
  <si>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</si>
  <si>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</si>
  <si>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</si>
  <si>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</si>
  <si>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</si>
  <si>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</si>
  <si>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</si>
  <si>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</si>
  <si>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</si>
  <si>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</si>
  <si>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</si>
  <si>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</si>
  <si>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</si>
  <si>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</si>
  <si>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</si>
  <si>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</si>
  <si>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</si>
  <si>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</si>
  <si>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</si>
  <si>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</si>
  <si>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</si>
  <si>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</si>
  <si>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</si>
  <si>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</si>
  <si>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</si>
  <si>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</si>
  <si>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</si>
  <si>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</si>
  <si>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</si>
  <si>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</si>
  <si>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</si>
  <si>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</si>
  <si>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</si>
  <si>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</si>
  <si>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</si>
  <si>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</si>
  <si>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</si>
  <si>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</si>
  <si>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</si>
  <si>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</si>
  <si>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</si>
  <si>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</si>
  <si>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</si>
  <si>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</si>
  <si>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</si>
  <si>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</si>
  <si>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</si>
  <si>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</si>
  <si>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</si>
  <si>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</si>
  <si>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</si>
  <si>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</si>
  <si>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</si>
  <si>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</si>
  <si>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</si>
  <si>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</si>
  <si>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</si>
  <si>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</si>
  <si>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</si>
  <si>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</si>
  <si>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</si>
  <si>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</si>
  <si>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</si>
  <si>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</si>
  <si>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</si>
  <si>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</si>
  <si>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</si>
  <si>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</si>
  <si>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</si>
  <si>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</si>
  <si>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</si>
  <si>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</si>
  <si>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</si>
  <si>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</si>
  <si>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</si>
  <si>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</si>
  <si>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</si>
  <si>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</si>
  <si>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</si>
  <si>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</si>
  <si>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</si>
  <si>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</si>
  <si>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</si>
  <si>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</si>
  <si>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</si>
  <si>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</si>
  <si>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</si>
  <si>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</si>
  <si>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</si>
  <si>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</si>
  <si>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</si>
  <si>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</si>
  <si>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</si>
  <si>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</si>
  <si>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</si>
  <si>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</si>
  <si>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</si>
  <si>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</si>
  <si>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</si>
  <si>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</si>
  <si>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</si>
  <si>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</si>
  <si>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</si>
  <si>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</si>
  <si>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</si>
  <si>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</si>
  <si>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</si>
  <si>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</si>
  <si>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</si>
  <si>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</si>
  <si>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</si>
  <si>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</si>
  <si>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</si>
  <si>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</si>
  <si>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</si>
  <si>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</si>
  <si>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</si>
  <si>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</si>
  <si>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</si>
  <si>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</si>
  <si>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</si>
  <si>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</si>
  <si>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</si>
  <si>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</si>
  <si>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</si>
  <si>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</si>
  <si>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</si>
  <si>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</si>
  <si>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</si>
  <si>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</si>
  <si>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</si>
  <si>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</si>
  <si>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</si>
  <si>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</si>
  <si>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</si>
  <si>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</si>
  <si>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</si>
  <si>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</si>
  <si>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</si>
  <si>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</si>
  <si>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</si>
  <si>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</si>
  <si>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</si>
  <si>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</si>
  <si>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</si>
  <si>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</si>
  <si>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</si>
  <si>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</si>
  <si>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</si>
  <si>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</si>
  <si>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</si>
  <si>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</si>
  <si>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</si>
  <si>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</si>
  <si>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</si>
  <si>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</si>
  <si>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</si>
  <si>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</si>
  <si>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</si>
  <si>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</si>
  <si>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</si>
  <si>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</si>
  <si>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</si>
  <si>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</si>
  <si>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</si>
  <si>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</si>
  <si>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</si>
  <si>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</si>
  <si>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</si>
  <si>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</si>
  <si>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</si>
  <si>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</si>
  <si>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</si>
  <si>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</si>
  <si>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</si>
  <si>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</si>
  <si>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</si>
  <si>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</si>
  <si>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</si>
  <si>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</si>
  <si>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</si>
  <si>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</si>
  <si>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</si>
  <si>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</si>
  <si>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</si>
  <si>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</si>
  <si>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</si>
  <si>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</si>
  <si>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</si>
  <si>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</si>
  <si>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</si>
  <si>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</si>
  <si>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</si>
  <si>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</si>
  <si>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</si>
  <si>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</si>
  <si>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</si>
  <si>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</si>
  <si>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</si>
  <si>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</si>
  <si>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</si>
  <si>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</si>
  <si>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</si>
  <si>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</si>
  <si>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</si>
  <si>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</si>
  <si>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</si>
  <si>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</si>
  <si>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</si>
  <si>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</si>
  <si>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</si>
  <si>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</si>
  <si>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</si>
  <si>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</si>
  <si>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</si>
  <si>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</si>
  <si>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</si>
  <si>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</si>
  <si>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</si>
  <si>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</si>
  <si>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</si>
  <si>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</si>
  <si>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</si>
  <si>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</si>
  <si>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</si>
  <si>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</si>
  <si>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</si>
  <si>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</si>
  <si>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</si>
  <si>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</si>
  <si>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</si>
  <si>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</si>
  <si>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</si>
  <si>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</si>
  <si>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</si>
  <si>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</si>
  <si>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</si>
  <si>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</si>
  <si>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</si>
  <si>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</si>
  <si>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</si>
  <si>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</si>
  <si>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</si>
  <si>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</si>
  <si>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</si>
  <si>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</si>
  <si>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</si>
  <si>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</si>
  <si>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</si>
  <si>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</si>
  <si>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</si>
  <si>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</si>
  <si>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</si>
  <si>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</si>
  <si>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</si>
  <si>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</si>
  <si>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</si>
  <si>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</si>
  <si>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</si>
  <si>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</si>
  <si>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</si>
  <si>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</si>
  <si>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</si>
  <si>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</si>
  <si>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</si>
  <si>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</si>
  <si>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</si>
  <si>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</si>
  <si>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</si>
  <si>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</si>
  <si>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</si>
  <si>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</si>
  <si>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</si>
  <si>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</si>
  <si>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</si>
  <si>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</si>
  <si>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</si>
  <si>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</si>
  <si>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</si>
  <si>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</si>
  <si>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</si>
  <si>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</si>
  <si>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</si>
  <si>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</si>
  <si>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</si>
  <si>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</si>
  <si>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</si>
  <si>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</si>
  <si>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</si>
  <si>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</si>
  <si>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</si>
  <si>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</si>
  <si>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</si>
  <si>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</si>
  <si>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</si>
  <si>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</si>
  <si>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</si>
  <si>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</si>
  <si>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</si>
  <si>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</si>
  <si>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</si>
  <si>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</si>
  <si>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</si>
  <si>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</si>
  <si>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</si>
  <si>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</si>
  <si>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</si>
  <si>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</si>
  <si>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</si>
  <si>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</si>
  <si>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</si>
  <si>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</si>
  <si>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</si>
  <si>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</si>
  <si>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</si>
  <si>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</si>
  <si>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</si>
  <si>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</si>
  <si>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</si>
  <si>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</si>
  <si>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</si>
  <si>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</si>
  <si>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</si>
  <si>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</si>
  <si>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</si>
  <si>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</si>
  <si>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</si>
  <si>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</si>
  <si>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</si>
  <si>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</si>
  <si>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</si>
  <si>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</si>
  <si>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</si>
  <si>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</si>
  <si>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</si>
  <si>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</si>
  <si>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</si>
  <si>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</si>
  <si>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</si>
  <si>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</si>
  <si>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</si>
  <si>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</si>
  <si>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</si>
  <si>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</si>
  <si>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</si>
  <si>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</si>
  <si>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</si>
  <si>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</si>
  <si>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</si>
  <si>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</si>
  <si>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</si>
  <si>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</si>
  <si>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</si>
  <si>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</si>
  <si>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</si>
  <si>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</si>
  <si>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</si>
  <si>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</si>
  <si>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</si>
  <si>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</si>
  <si>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</si>
  <si>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</si>
  <si>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</si>
  <si>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</si>
  <si>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</si>
  <si>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</si>
  <si>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</si>
  <si>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</si>
  <si>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</si>
  <si>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</si>
  <si>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</si>
  <si>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</si>
  <si>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</si>
  <si>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</si>
  <si>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</si>
  <si>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</si>
  <si>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</si>
  <si>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</si>
  <si>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</si>
  <si>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</si>
  <si>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</si>
  <si>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</si>
  <si>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</si>
  <si>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</si>
  <si>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</si>
  <si>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</si>
  <si>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</si>
  <si>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</si>
  <si>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</si>
  <si>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</si>
  <si>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</si>
  <si>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</si>
  <si>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</si>
  <si>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</si>
  <si>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</si>
  <si>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</si>
  <si>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</si>
  <si>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</si>
  <si>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</si>
  <si>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</si>
  <si>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</si>
  <si>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</si>
  <si>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</si>
  <si>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</si>
  <si>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</si>
  <si>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</si>
  <si>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</si>
  <si>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</si>
  <si>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</si>
  <si>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</si>
  <si>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</si>
  <si>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</si>
  <si>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</si>
  <si>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</si>
  <si>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</si>
  <si>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</si>
  <si>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</si>
  <si>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</si>
  <si>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</si>
  <si>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</si>
  <si>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</si>
  <si>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</si>
  <si>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</si>
  <si>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</si>
  <si>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</si>
  <si>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</si>
  <si>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</si>
  <si>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</si>
  <si>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</si>
  <si>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</si>
  <si>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</si>
  <si>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</si>
  <si>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</si>
  <si>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</si>
  <si>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</si>
  <si>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</si>
  <si>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</si>
  <si>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</si>
  <si>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</si>
  <si>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</si>
  <si>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</si>
  <si>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</si>
  <si>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</si>
  <si>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</si>
  <si>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</si>
  <si>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</si>
  <si>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</si>
  <si>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</si>
  <si>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</si>
  <si>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</si>
  <si>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</si>
  <si>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</si>
  <si>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</si>
  <si>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</si>
  <si>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</si>
  <si>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</si>
  <si>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</si>
  <si>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</si>
  <si>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</si>
  <si>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</si>
  <si>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</si>
  <si>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</si>
  <si>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</si>
  <si>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</si>
  <si>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</si>
  <si>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</si>
  <si>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</si>
  <si>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</si>
  <si>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</si>
  <si>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</si>
  <si>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</si>
  <si>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</si>
  <si>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</si>
  <si>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</si>
  <si>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</si>
  <si>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</si>
  <si>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</si>
  <si>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</si>
  <si>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</si>
  <si>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</si>
  <si>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</si>
  <si>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</si>
  <si>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</si>
  <si>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</si>
  <si>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</si>
  <si>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</si>
  <si>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</si>
  <si>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</si>
  <si>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</si>
  <si>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</si>
  <si>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</si>
  <si>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</si>
  <si>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</si>
  <si>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</si>
  <si>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</si>
  <si>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</si>
  <si>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</si>
  <si>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</si>
  <si>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</si>
  <si>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</si>
  <si>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</si>
  <si>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</si>
  <si>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</si>
  <si>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</si>
  <si>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</si>
  <si>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</si>
  <si>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</si>
  <si>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</si>
  <si>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</si>
  <si>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</si>
  <si>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</si>
  <si>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</si>
  <si>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</si>
  <si>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</si>
  <si>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</si>
  <si>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</si>
  <si>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</si>
  <si>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</si>
  <si>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</si>
  <si>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</si>
  <si>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</si>
  <si>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</si>
  <si>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</si>
  <si>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</si>
  <si>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</si>
  <si>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</si>
  <si>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</si>
  <si>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</si>
  <si>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</si>
  <si>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</si>
  <si>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</si>
  <si>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</si>
  <si>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</si>
  <si>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</si>
  <si>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</si>
  <si>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</si>
  <si>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</si>
  <si>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</si>
  <si>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</si>
  <si>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</si>
  <si>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</si>
  <si>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</si>
  <si>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</si>
  <si>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</si>
  <si>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</si>
  <si>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</si>
  <si>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</si>
  <si>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</si>
  <si>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</si>
  <si>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</si>
  <si>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</si>
  <si>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</si>
  <si>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</si>
  <si>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</si>
  <si>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</si>
  <si>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</si>
  <si>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</si>
  <si>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</si>
  <si>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</si>
  <si>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</si>
  <si>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</si>
  <si>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</si>
  <si>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</si>
  <si>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</si>
  <si>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</si>
  <si>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</si>
  <si>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</si>
  <si>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</si>
  <si>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</si>
  <si>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</si>
  <si>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</si>
  <si>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</si>
  <si>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</si>
  <si>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</si>
  <si>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</si>
  <si>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</si>
  <si>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</si>
  <si>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</si>
  <si>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</si>
  <si>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</si>
  <si>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</si>
  <si>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</si>
  <si>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</si>
  <si>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</si>
  <si>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</si>
  <si>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</si>
  <si>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</si>
  <si>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</si>
  <si>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</si>
  <si>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</si>
  <si>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</si>
  <si>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</si>
  <si>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</si>
  <si>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</si>
  <si>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</si>
  <si>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</si>
  <si>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</si>
  <si>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</si>
  <si>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</si>
  <si>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</si>
  <si>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</si>
  <si>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</si>
  <si>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</si>
  <si>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</si>
  <si>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</si>
  <si>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</si>
  <si>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</si>
  <si>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</si>
  <si>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</si>
  <si>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</si>
  <si>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</si>
  <si>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</si>
  <si>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</si>
  <si>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</si>
  <si>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</si>
  <si>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</si>
  <si>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</si>
  <si>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</si>
  <si>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</si>
  <si>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</si>
  <si>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</si>
  <si>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</si>
  <si>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</si>
  <si>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</si>
  <si>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</si>
  <si>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</si>
  <si>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</si>
  <si>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</si>
  <si>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</si>
  <si>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</si>
  <si>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</si>
  <si>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</si>
  <si>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</si>
  <si>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</si>
  <si>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</si>
  <si>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</si>
  <si>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</si>
  <si>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</si>
  <si>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</si>
  <si>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</si>
  <si>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</si>
  <si>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</si>
  <si>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</si>
  <si>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</si>
  <si>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</si>
  <si>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</si>
  <si>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</si>
  <si>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</si>
  <si>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</si>
  <si>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</si>
  <si>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</si>
  <si>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</si>
  <si>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</si>
  <si>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</si>
  <si>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</si>
  <si>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</si>
  <si>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</si>
  <si>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</si>
  <si>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</si>
  <si>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</si>
  <si>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</si>
  <si>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</si>
  <si>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</si>
  <si>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</si>
  <si>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</si>
  <si>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</si>
  <si>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</si>
  <si>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</si>
  <si>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</si>
  <si>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</si>
  <si>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</si>
  <si>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</si>
  <si>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</si>
  <si>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</si>
  <si>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</si>
  <si>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</si>
  <si>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</si>
  <si>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</si>
  <si>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</si>
  <si>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</si>
  <si>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</si>
  <si>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</si>
  <si>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</si>
  <si>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</si>
  <si>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</si>
  <si>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</si>
  <si>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</si>
  <si>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</si>
  <si>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</si>
  <si>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</si>
  <si>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</si>
  <si>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</si>
  <si>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</si>
  <si>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</si>
  <si>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</si>
  <si>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</si>
  <si>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</si>
  <si>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</si>
  <si>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</si>
  <si>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</si>
  <si>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</si>
  <si>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</si>
  <si>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</si>
  <si>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</si>
  <si>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</si>
  <si>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</si>
  <si>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</si>
  <si>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</si>
  <si>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</si>
  <si>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</si>
  <si>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</si>
  <si>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</si>
  <si>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</si>
  <si>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</si>
  <si>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</si>
  <si>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</si>
  <si>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</si>
  <si>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</si>
  <si>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</si>
  <si>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</si>
  <si>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</si>
  <si>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</si>
  <si>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</si>
  <si>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</si>
  <si>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</si>
  <si>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</si>
  <si>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</si>
  <si>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</si>
  <si>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</si>
  <si>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</si>
  <si>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</si>
  <si>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</si>
  <si>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</si>
  <si>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</si>
  <si>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</si>
  <si>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</si>
  <si>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</si>
  <si>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</si>
  <si>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</si>
  <si>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</si>
  <si>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</si>
  <si>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</si>
  <si>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</si>
  <si>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</si>
  <si>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</si>
  <si>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</si>
  <si>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</si>
  <si>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</si>
  <si>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</si>
  <si>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</si>
  <si>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</si>
  <si>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</si>
  <si>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</si>
  <si>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</si>
  <si>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</si>
  <si>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</si>
  <si>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</si>
  <si>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</si>
  <si>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</si>
  <si>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</si>
  <si>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</si>
  <si>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</si>
  <si>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</si>
  <si>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</si>
  <si>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</si>
  <si>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</si>
  <si>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</si>
  <si>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</si>
  <si>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</si>
  <si>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</si>
  <si>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</si>
  <si>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</si>
  <si>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</si>
  <si>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</si>
  <si>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</si>
  <si>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</si>
  <si>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</si>
  <si>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</si>
  <si>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</si>
  <si>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</si>
  <si>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</si>
  <si>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</si>
  <si>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</si>
  <si>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</si>
  <si>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</si>
  <si>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</si>
  <si>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</si>
  <si>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</si>
  <si>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</si>
  <si>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</si>
  <si>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</si>
  <si>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</si>
  <si>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</si>
  <si>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</si>
  <si>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</si>
  <si>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</si>
  <si>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</si>
  <si>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</si>
  <si>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</si>
  <si>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</si>
  <si>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</si>
  <si>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</si>
  <si>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</si>
  <si>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</si>
  <si>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</si>
  <si>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</si>
  <si>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</si>
  <si>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</si>
  <si>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</si>
  <si>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</si>
  <si>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</si>
  <si>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</si>
  <si>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</si>
  <si>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</si>
  <si>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</si>
  <si>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</si>
  <si>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</si>
  <si>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</si>
  <si>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</si>
  <si>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</si>
  <si>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</si>
  <si>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</si>
  <si>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</si>
  <si>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</si>
  <si>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</si>
  <si>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</si>
  <si>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</si>
  <si>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</si>
  <si>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</si>
  <si>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</si>
  <si>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</si>
  <si>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</si>
  <si>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</si>
  <si>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</si>
  <si>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</si>
  <si>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</si>
  <si>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</si>
  <si>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</si>
  <si>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</si>
  <si>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</si>
  <si>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</si>
  <si>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</si>
  <si>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</si>
  <si>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</si>
  <si>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</si>
  <si>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</si>
  <si>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</si>
  <si>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</si>
  <si>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</si>
  <si>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</si>
  <si>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</si>
  <si>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</si>
  <si>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</si>
  <si>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</si>
  <si>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</si>
  <si>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</si>
  <si>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</si>
  <si>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</si>
  <si>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</si>
  <si>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</si>
  <si>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</si>
  <si>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</si>
  <si>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</si>
  <si>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</si>
  <si>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</si>
  <si>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</si>
  <si>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</si>
  <si>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</si>
  <si>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</si>
  <si>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</si>
  <si>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</si>
  <si>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</si>
  <si>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</si>
  <si>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</si>
  <si>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</si>
  <si>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</si>
  <si>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</si>
  <si>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</si>
  <si>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</si>
  <si>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</si>
  <si>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</si>
  <si>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</si>
  <si>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</si>
  <si>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</si>
  <si>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</si>
  <si>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</si>
  <si>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</si>
  <si>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</si>
  <si>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</si>
  <si>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</si>
  <si>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</si>
  <si>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</si>
  <si>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</si>
  <si>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</si>
  <si>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</si>
  <si>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</si>
  <si>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</si>
  <si>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</si>
  <si>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</si>
  <si>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</si>
  <si>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</si>
  <si>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</si>
  <si>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</si>
  <si>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</si>
  <si>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</si>
  <si>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</si>
  <si>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</si>
  <si>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</si>
  <si>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</si>
  <si>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</si>
  <si>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</si>
  <si>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</si>
  <si>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</si>
  <si>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</si>
  <si>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</si>
  <si>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</si>
  <si>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</si>
  <si>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</si>
  <si>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</si>
  <si>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</si>
  <si>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</si>
  <si>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</si>
  <si>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</si>
  <si>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</si>
  <si>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</si>
  <si>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</si>
  <si>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</si>
  <si>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</si>
  <si>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</si>
  <si>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</si>
  <si>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</si>
  <si>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</si>
  <si>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</si>
  <si>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</si>
  <si>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</si>
  <si>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</si>
  <si>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</si>
  <si>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</si>
  <si>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</si>
  <si>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</si>
  <si>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</si>
  <si>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</si>
  <si>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</si>
  <si>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</si>
  <si>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</si>
  <si>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</si>
  <si>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</si>
  <si>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</si>
  <si>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</si>
  <si>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</si>
  <si>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</si>
  <si>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</si>
  <si>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</si>
  <si>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</si>
  <si>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</si>
  <si>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</si>
  <si>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</si>
  <si>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</si>
  <si>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</si>
  <si>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</si>
  <si>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</si>
  <si>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</si>
  <si>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</si>
  <si>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</si>
  <si>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</si>
  <si>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</si>
  <si>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</si>
  <si>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</si>
  <si>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</si>
  <si>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</si>
  <si>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</si>
  <si>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</si>
  <si>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</si>
  <si>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</si>
  <si>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</si>
  <si>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</si>
  <si>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</si>
  <si>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</si>
  <si>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</si>
  <si>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</si>
  <si>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</si>
  <si>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</si>
  <si>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</si>
  <si>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</si>
  <si>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</si>
  <si>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</si>
  <si>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</si>
  <si>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</si>
  <si>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</si>
  <si>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</si>
  <si>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</si>
  <si>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</si>
  <si>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</si>
  <si>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</si>
  <si>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</si>
  <si>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</si>
  <si>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</si>
  <si>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</si>
  <si>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</si>
  <si>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</si>
  <si>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</si>
  <si>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</si>
  <si>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</si>
  <si>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</si>
  <si>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</si>
  <si>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</si>
  <si>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</si>
  <si>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</si>
  <si>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</si>
  <si>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</si>
  <si>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</si>
  <si>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</si>
  <si>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</si>
  <si>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</si>
  <si>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</si>
  <si>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</si>
  <si>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</si>
  <si>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</si>
  <si>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</si>
  <si>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</si>
  <si>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</si>
  <si>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</si>
  <si>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</si>
  <si>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</si>
  <si>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</si>
  <si>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</si>
  <si>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</si>
  <si>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</si>
  <si>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</si>
  <si>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</si>
  <si>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</si>
  <si>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</si>
  <si>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</si>
  <si>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</si>
  <si>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</si>
  <si>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</si>
  <si>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</si>
  <si>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</si>
  <si>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</si>
  <si>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</si>
  <si>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</si>
  <si>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</si>
  <si>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</si>
  <si>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</si>
  <si>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</si>
  <si>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</si>
  <si>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</si>
  <si>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</si>
  <si>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</si>
  <si>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</si>
  <si>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</si>
  <si>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</si>
  <si>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</si>
  <si>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</si>
  <si>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</si>
  <si>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</si>
  <si>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</si>
  <si>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</si>
  <si>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</si>
  <si>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</si>
  <si>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</si>
  <si>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</si>
  <si>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</si>
  <si>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</si>
  <si>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</si>
  <si>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</si>
  <si>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</si>
  <si>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</si>
  <si>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</si>
  <si>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</si>
  <si>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</si>
  <si>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</si>
  <si>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</si>
  <si>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</si>
  <si>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</si>
  <si>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</si>
  <si>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</si>
  <si>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</si>
  <si>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</si>
  <si>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</si>
  <si>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</si>
  <si>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</si>
  <si>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</si>
  <si>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</si>
  <si>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</si>
  <si>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</si>
  <si>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</si>
  <si>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</si>
  <si>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</si>
  <si>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</si>
  <si>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</si>
  <si>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</si>
  <si>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</si>
  <si>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</si>
  <si>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</si>
  <si>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</si>
  <si>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</si>
  <si>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</si>
  <si>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</si>
  <si>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</si>
  <si>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</si>
  <si>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</si>
  <si>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</si>
  <si>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</si>
  <si>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</si>
  <si>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</si>
  <si>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</si>
  <si>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</si>
  <si>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</si>
  <si>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</si>
  <si>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</si>
  <si>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</si>
  <si>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</si>
  <si>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</si>
  <si>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</si>
  <si>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</si>
  <si>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</si>
  <si>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</si>
  <si>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</si>
  <si>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</si>
  <si>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</si>
  <si>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</si>
  <si>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</si>
  <si>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</si>
  <si>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</si>
  <si>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</si>
  <si>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</si>
  <si>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</si>
  <si>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</si>
  <si>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</si>
  <si>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</si>
  <si>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</si>
  <si>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</si>
  <si>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</si>
  <si>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</si>
  <si>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</si>
  <si>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</si>
  <si>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</si>
  <si>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</si>
  <si>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</si>
  <si>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</si>
  <si>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</si>
  <si>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</si>
  <si>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</si>
  <si>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</si>
  <si>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</si>
  <si>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</si>
  <si>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</si>
  <si>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</si>
  <si>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</si>
  <si>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</si>
  <si>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</si>
  <si>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</si>
  <si>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</si>
  <si>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</si>
  <si>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</si>
  <si>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</si>
  <si>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</si>
  <si>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</si>
  <si>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</si>
  <si>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</si>
  <si>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</si>
  <si>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</si>
  <si>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</si>
  <si>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</si>
  <si>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</si>
  <si>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</si>
  <si>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</si>
  <si>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</si>
  <si>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</si>
  <si>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</si>
  <si>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</si>
  <si>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</si>
  <si>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</si>
  <si>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</si>
  <si>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</si>
  <si>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</si>
  <si>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</si>
  <si>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</si>
  <si>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</si>
  <si>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</si>
  <si>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</si>
  <si>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</si>
  <si>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</si>
  <si>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</si>
  <si>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</si>
  <si>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</si>
  <si>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</si>
  <si>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</si>
  <si>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</si>
  <si>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</si>
  <si>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</si>
  <si>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</si>
  <si>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</si>
  <si>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</si>
  <si>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</si>
  <si>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</si>
  <si>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</si>
  <si>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</si>
  <si>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</si>
  <si>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</si>
  <si>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</si>
  <si>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</si>
  <si>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</si>
  <si>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</si>
  <si>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</si>
  <si>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</si>
  <si>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</si>
  <si>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</si>
  <si>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</si>
  <si>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</si>
  <si>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</si>
  <si>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</si>
  <si>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</si>
  <si>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</si>
  <si>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</si>
  <si>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</si>
  <si>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</si>
  <si>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</si>
  <si>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</si>
  <si>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</si>
  <si>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</si>
  <si>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</si>
  <si>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</si>
  <si>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</si>
  <si>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</si>
  <si>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</si>
  <si>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</si>
  <si>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</si>
  <si>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</si>
  <si>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</si>
  <si>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</si>
  <si>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</si>
  <si>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</si>
  <si>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</si>
  <si>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</si>
  <si>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</si>
  <si>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</si>
  <si>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</si>
  <si>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</si>
  <si>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</si>
  <si>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</si>
  <si>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</si>
  <si>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</si>
  <si>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</si>
  <si>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</si>
  <si>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</si>
  <si>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</si>
  <si>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</si>
  <si>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</si>
  <si>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</si>
  <si>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</si>
  <si>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</si>
  <si>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</si>
  <si>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</si>
  <si>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</si>
  <si>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</si>
  <si>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</si>
  <si>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</si>
  <si>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</si>
  <si>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</si>
  <si>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</si>
  <si>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</si>
  <si>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</si>
  <si>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</si>
  <si>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</si>
  <si>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</si>
  <si>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</si>
  <si>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</si>
  <si>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</si>
  <si>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</si>
  <si>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</si>
  <si>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</si>
  <si>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</si>
  <si>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</si>
  <si>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</si>
  <si>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</si>
  <si>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</si>
  <si>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</si>
  <si>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</si>
  <si>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</si>
  <si>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</si>
  <si>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</si>
  <si>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</si>
  <si>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</si>
  <si>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</si>
  <si>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</si>
  <si>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</si>
  <si>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</si>
  <si>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</si>
  <si>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</si>
  <si>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</si>
  <si>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</si>
  <si>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</si>
  <si>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</si>
  <si>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</si>
  <si>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</si>
  <si>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</si>
  <si>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</si>
  <si>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</si>
  <si>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</si>
  <si>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</si>
  <si>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</si>
  <si>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</si>
  <si>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</si>
  <si>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</si>
  <si>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</si>
  <si>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</si>
  <si>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</si>
  <si>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</si>
  <si>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</si>
  <si>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</si>
  <si>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</si>
  <si>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</si>
  <si>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</si>
  <si>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</si>
  <si>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</si>
  <si>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</si>
  <si>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</si>
  <si>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</si>
  <si>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</si>
  <si>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</si>
  <si>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</si>
  <si>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</si>
  <si>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</si>
  <si>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</si>
  <si>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</si>
  <si>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</si>
  <si>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</si>
  <si>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</si>
  <si>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</si>
  <si>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</si>
  <si>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</si>
  <si>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</si>
  <si>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</si>
  <si>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</si>
  <si>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</si>
  <si>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</si>
  <si>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</si>
  <si>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</si>
  <si>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</si>
  <si>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</si>
  <si>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</si>
  <si>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</si>
  <si>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</si>
  <si>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</si>
  <si>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</si>
  <si>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</si>
  <si>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</si>
  <si>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</si>
  <si>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</si>
  <si>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</si>
  <si>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</si>
  <si>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</si>
  <si>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</si>
  <si>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</si>
  <si>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</si>
  <si>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</si>
  <si>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</si>
  <si>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</si>
  <si>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</si>
  <si>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</si>
  <si>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</si>
  <si>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</si>
  <si>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</si>
  <si>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</si>
  <si>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</si>
  <si>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</si>
  <si>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</si>
  <si>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</si>
  <si>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</si>
  <si>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</si>
  <si>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</si>
  <si>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</si>
  <si>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</si>
  <si>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</si>
  <si>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</si>
  <si>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</si>
  <si>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</si>
  <si>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</si>
  <si>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</si>
  <si>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</si>
  <si>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</si>
  <si>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</si>
  <si>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</si>
  <si>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</si>
  <si>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</si>
  <si>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</si>
  <si>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</si>
  <si>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</si>
  <si>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</si>
  <si>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</si>
  <si>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</si>
  <si>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</si>
  <si>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</si>
  <si>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</si>
  <si>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</si>
  <si>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</si>
  <si>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</si>
  <si>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</si>
  <si>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</si>
  <si>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</si>
  <si>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</si>
  <si>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</si>
  <si>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</si>
  <si>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</si>
  <si>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</si>
  <si>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</si>
  <si>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</si>
  <si>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</si>
  <si>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</si>
  <si>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</si>
  <si>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</si>
  <si>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</si>
  <si>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</si>
  <si>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</si>
  <si>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</si>
  <si>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</si>
  <si>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</si>
  <si>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</si>
  <si>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</si>
  <si>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</si>
  <si>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</si>
  <si>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</si>
  <si>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</si>
  <si>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</si>
  <si>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</si>
  <si>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</si>
  <si>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</si>
  <si>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</si>
  <si>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</si>
  <si>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</si>
  <si>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</si>
  <si>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</si>
  <si>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</si>
  <si>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</si>
  <si>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</si>
  <si>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</si>
  <si>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</si>
  <si>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</si>
  <si>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</si>
  <si>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</si>
  <si>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</si>
  <si>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</si>
  <si>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</si>
  <si>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</si>
  <si>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</si>
  <si>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</si>
  <si>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</si>
  <si>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</si>
  <si>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</si>
  <si>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</si>
  <si>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</si>
  <si>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</si>
  <si>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</si>
  <si>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</si>
  <si>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</si>
  <si>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</si>
  <si>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</si>
  <si>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</si>
  <si>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</si>
  <si>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</si>
  <si>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</si>
  <si>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</si>
  <si>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</si>
  <si>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</si>
  <si>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</si>
  <si>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</si>
  <si>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</si>
  <si>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</si>
  <si>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</si>
  <si>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</si>
  <si>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</si>
  <si>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</si>
  <si>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</si>
  <si>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</si>
  <si>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</si>
  <si>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</si>
  <si>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</si>
  <si>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</si>
  <si>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</si>
  <si>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</si>
  <si>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</si>
  <si>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</si>
  <si>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</si>
  <si>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</si>
  <si>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</si>
  <si>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</si>
  <si>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</si>
  <si>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</si>
  <si>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</si>
  <si>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</si>
  <si>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</si>
  <si>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</si>
  <si>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</si>
  <si>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</si>
  <si>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</si>
  <si>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</si>
  <si>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</si>
  <si>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</si>
  <si>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</si>
  <si>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</si>
  <si>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</si>
  <si>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</si>
  <si>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</si>
  <si>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</si>
  <si>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</si>
  <si>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</si>
  <si>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</si>
  <si>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</si>
  <si>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</si>
  <si>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</si>
  <si>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</si>
  <si>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</si>
  <si>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</si>
  <si>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</si>
  <si>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</si>
  <si>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</si>
  <si>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</si>
  <si>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</si>
  <si>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</si>
  <si>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</si>
  <si>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</si>
  <si>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</si>
  <si>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</si>
  <si>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</si>
  <si>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</si>
  <si>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</si>
  <si>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</si>
  <si>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</si>
  <si>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</si>
  <si>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</si>
  <si>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</si>
  <si>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</si>
  <si>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</si>
  <si>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</si>
  <si>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</si>
  <si>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</si>
  <si>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</si>
  <si>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</si>
  <si>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</si>
  <si>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</si>
  <si>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</si>
  <si>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</si>
  <si>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</si>
  <si>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</si>
  <si>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</si>
  <si>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</si>
  <si>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</si>
  <si>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</si>
  <si>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</si>
  <si>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</si>
  <si>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</si>
  <si>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</si>
  <si>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</si>
  <si>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</si>
  <si>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</si>
  <si>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</si>
  <si>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</si>
  <si>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</si>
  <si>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</si>
  <si>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</si>
  <si>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</si>
  <si>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</si>
  <si>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</si>
  <si>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</si>
  <si>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</si>
  <si>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</si>
  <si>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</si>
  <si>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</si>
  <si>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</si>
  <si>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</si>
  <si>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</si>
  <si>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</si>
  <si>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</si>
  <si>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</si>
  <si>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</si>
  <si>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</si>
  <si>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</si>
  <si>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</si>
  <si>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</si>
  <si>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</si>
  <si>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</si>
  <si>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</si>
  <si>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</si>
  <si>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</si>
  <si>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</si>
  <si>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</si>
  <si>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</si>
  <si>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</si>
  <si>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</si>
  <si>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</si>
  <si>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</si>
  <si>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</si>
  <si>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</si>
  <si>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</si>
  <si>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</si>
  <si>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</si>
  <si>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</si>
  <si>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</si>
  <si>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</si>
  <si>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</si>
  <si>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</si>
  <si>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</si>
  <si>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</si>
  <si>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</si>
  <si>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</si>
  <si>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</si>
  <si>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</si>
  <si>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</si>
  <si>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</si>
  <si>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</si>
  <si>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</si>
  <si>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</si>
  <si>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</si>
  <si>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</si>
  <si>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</si>
  <si>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</si>
  <si>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</si>
  <si>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</si>
  <si>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</si>
  <si>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</si>
  <si>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</si>
  <si>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</si>
  <si>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</si>
  <si>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</si>
  <si>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</si>
  <si>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</si>
  <si>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</si>
  <si>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</si>
  <si>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</si>
  <si>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</si>
  <si>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</si>
  <si>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</si>
  <si>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</si>
  <si>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</si>
  <si>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</si>
  <si>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</si>
  <si>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</si>
  <si>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</si>
  <si>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</si>
  <si>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</si>
  <si>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</si>
  <si>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</si>
  <si>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</si>
  <si>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</si>
  <si>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</si>
  <si>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</si>
  <si>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</si>
  <si>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</si>
  <si>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</si>
  <si>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</si>
  <si>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</si>
  <si>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</si>
  <si>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</si>
  <si>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</si>
  <si>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</si>
  <si>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</si>
  <si>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</si>
  <si>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</si>
  <si>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</si>
  <si>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</si>
  <si>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</si>
  <si>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</si>
  <si>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</si>
  <si>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</si>
  <si>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</si>
  <si>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</si>
  <si>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</si>
  <si>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</si>
  <si>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</si>
  <si>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</si>
  <si>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</si>
  <si>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</si>
  <si>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</si>
  <si>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</si>
  <si>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</si>
  <si>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</si>
  <si>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</si>
  <si>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</si>
  <si>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</si>
  <si>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</si>
  <si>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</si>
  <si>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</si>
  <si>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</si>
  <si>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</si>
  <si>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</si>
  <si>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</si>
  <si>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</si>
  <si>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</si>
  <si>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</si>
  <si>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</si>
  <si>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</si>
  <si>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</si>
  <si>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</si>
  <si>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</si>
  <si>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</si>
  <si>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</si>
  <si>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</si>
  <si>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</si>
  <si>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</si>
  <si>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</si>
  <si>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</si>
  <si>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</si>
  <si>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</si>
  <si>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</si>
  <si>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</si>
  <si>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</si>
  <si>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</si>
  <si>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</si>
  <si>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</si>
  <si>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</si>
  <si>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</si>
  <si>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</si>
  <si>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</si>
  <si>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</si>
  <si>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</si>
  <si>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</si>
  <si>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</si>
  <si>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</si>
  <si>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</si>
  <si>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</si>
  <si>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</si>
  <si>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</si>
  <si>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</si>
  <si>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</si>
  <si>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</si>
  <si>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</si>
  <si>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</si>
  <si>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</si>
  <si>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</si>
  <si>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</si>
  <si>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</si>
  <si>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</si>
  <si>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</si>
  <si>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</si>
  <si>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</si>
  <si>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</si>
  <si>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</si>
  <si>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</si>
  <si>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</si>
  <si>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</si>
  <si>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</si>
  <si>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</si>
  <si>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</si>
  <si>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</si>
  <si>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</si>
  <si>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</si>
  <si>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</si>
  <si>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</si>
  <si>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</si>
  <si>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</si>
  <si>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</si>
  <si>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</si>
  <si>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</si>
  <si>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</si>
  <si>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</si>
  <si>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</si>
  <si>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</si>
  <si>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</si>
  <si>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</si>
  <si>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</si>
  <si>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</si>
  <si>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</si>
  <si>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</si>
  <si>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</si>
  <si>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</si>
  <si>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</si>
  <si>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</si>
  <si>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</si>
  <si>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</si>
  <si>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</si>
  <si>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</si>
  <si>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</si>
  <si>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</si>
  <si>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</si>
  <si>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</si>
  <si>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</si>
  <si>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</si>
  <si>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</si>
  <si>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</si>
  <si>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</si>
  <si>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</si>
  <si>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</si>
  <si>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</si>
  <si>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</si>
  <si>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</si>
  <si>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</si>
  <si>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</si>
  <si>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</si>
  <si>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</si>
  <si>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</si>
  <si>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</si>
  <si>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</si>
  <si>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</si>
  <si>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</si>
  <si>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</si>
  <si>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</si>
  <si>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</si>
  <si>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</si>
  <si>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</si>
  <si>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</si>
  <si>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</si>
  <si>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</si>
  <si>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</si>
  <si>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</si>
  <si>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</si>
  <si>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</si>
  <si>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</si>
  <si>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</si>
  <si>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</si>
  <si>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</si>
  <si>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</si>
  <si>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</si>
  <si>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</si>
  <si>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</si>
  <si>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</si>
  <si>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</si>
  <si>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</si>
  <si>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</si>
  <si>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</si>
  <si>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</si>
  <si>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</si>
  <si>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</si>
  <si>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</si>
  <si>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</si>
  <si>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</si>
  <si>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</si>
  <si>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</si>
  <si>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</si>
  <si>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</si>
  <si>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</si>
  <si>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</si>
  <si>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</si>
  <si>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</si>
  <si>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</si>
  <si>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</si>
  <si>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</si>
  <si>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</si>
  <si>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</si>
  <si>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</si>
  <si>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</si>
  <si>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</si>
  <si>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</si>
  <si>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</si>
  <si>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</si>
  <si>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</si>
  <si>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</si>
  <si>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</si>
  <si>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</si>
  <si>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</si>
  <si>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</si>
  <si>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</si>
  <si>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</si>
  <si>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</si>
  <si>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</si>
  <si>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</si>
  <si>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</si>
  <si>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</si>
  <si>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</si>
  <si>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</si>
  <si>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</si>
  <si>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</si>
  <si>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</si>
  <si>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</si>
  <si>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</si>
  <si>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</si>
  <si>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</si>
  <si>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</si>
  <si>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</si>
  <si>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</si>
  <si>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</si>
  <si>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</si>
  <si>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</si>
  <si>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</si>
  <si>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</si>
  <si>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</si>
  <si>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</si>
  <si>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</si>
  <si>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</si>
  <si>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</si>
  <si>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</si>
  <si>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</si>
  <si>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</si>
  <si>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</si>
  <si>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</si>
  <si>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</si>
  <si>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</si>
  <si>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</si>
  <si>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</si>
  <si>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</si>
  <si>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</si>
  <si>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</si>
  <si>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</si>
  <si>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</si>
  <si>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</si>
  <si>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</si>
  <si>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</si>
  <si>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</si>
  <si>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</si>
  <si>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</si>
  <si>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</si>
  <si>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</si>
  <si>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</si>
  <si>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</si>
  <si>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</si>
  <si>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</si>
  <si>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</si>
  <si>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</si>
  <si>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</si>
  <si>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</si>
  <si>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</si>
  <si>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</si>
  <si>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</si>
  <si>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</si>
  <si>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</si>
  <si>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</si>
  <si>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</si>
  <si>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</si>
  <si>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</si>
  <si>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</si>
  <si>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</si>
  <si>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</si>
  <si>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</si>
  <si>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</si>
  <si>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</si>
  <si>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</si>
  <si>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</si>
  <si>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</si>
  <si>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</si>
  <si>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</si>
  <si>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</si>
  <si>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</si>
  <si>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</si>
  <si>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</si>
  <si>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</si>
  <si>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</si>
  <si>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</si>
  <si>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</si>
  <si>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</si>
  <si>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</si>
  <si>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</si>
  <si>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</si>
  <si>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</si>
  <si>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</si>
  <si>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</si>
  <si>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</si>
  <si>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</si>
  <si>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</si>
  <si>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</si>
  <si>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</si>
  <si>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</si>
  <si>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</si>
  <si>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</si>
  <si>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</si>
  <si>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</si>
  <si>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</si>
  <si>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</si>
  <si>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</si>
  <si>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</si>
  <si>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</si>
  <si>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</si>
  <si>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</si>
  <si>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</si>
  <si>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</si>
  <si>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</si>
  <si>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</si>
  <si>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</si>
  <si>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</si>
  <si>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</si>
  <si>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</si>
  <si>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</si>
  <si>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</si>
  <si>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</si>
  <si>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</si>
  <si>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</si>
  <si>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</si>
  <si>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</si>
  <si>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</si>
  <si>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</si>
  <si>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</si>
  <si>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</si>
  <si>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</si>
  <si>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</si>
  <si>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</si>
  <si>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</si>
  <si>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</si>
  <si>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</si>
  <si>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</si>
  <si>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</si>
  <si>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</si>
  <si>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</si>
  <si>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</si>
  <si>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</si>
  <si>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</si>
  <si>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</si>
  <si>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</si>
  <si>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</si>
  <si>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</si>
  <si>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</si>
  <si>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</si>
  <si>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</si>
  <si>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</si>
  <si>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</si>
  <si>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</si>
  <si>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</si>
  <si>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</si>
  <si>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</si>
  <si>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</si>
  <si>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</si>
  <si>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</si>
  <si>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</si>
  <si>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</si>
  <si>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</si>
  <si>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</si>
  <si>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</si>
  <si>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</si>
  <si>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</si>
  <si>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</si>
  <si>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</si>
  <si>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</si>
  <si>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</si>
  <si>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</si>
  <si>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</si>
  <si>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</si>
  <si>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</si>
  <si>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</si>
  <si>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</si>
  <si>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</si>
  <si>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</si>
  <si>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</si>
  <si>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</si>
  <si>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</si>
  <si>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</si>
  <si>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</si>
  <si>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</si>
  <si>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</si>
  <si>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</si>
  <si>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</si>
  <si>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</si>
  <si>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</si>
  <si>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</si>
  <si>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</si>
  <si>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</si>
  <si>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</si>
  <si>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</si>
  <si>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</si>
  <si>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</si>
  <si>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</si>
  <si>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</si>
  <si>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</si>
  <si>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</si>
  <si>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</si>
  <si>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</si>
  <si>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</si>
  <si>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</si>
  <si>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</si>
  <si>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</si>
  <si>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</si>
  <si>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</si>
  <si>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</si>
  <si>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</si>
  <si>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</si>
  <si>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</si>
  <si>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</si>
  <si>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</si>
  <si>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</si>
  <si>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</si>
  <si>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</si>
  <si>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</si>
  <si>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</si>
  <si>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</si>
  <si>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</si>
  <si>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</si>
  <si>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</si>
  <si>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</si>
  <si>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</si>
  <si>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</si>
  <si>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</si>
  <si>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</si>
  <si>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</si>
  <si>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</si>
  <si>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</si>
  <si>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</si>
  <si>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</si>
  <si>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</si>
  <si>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</si>
  <si>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</si>
  <si>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</si>
  <si>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</si>
  <si>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</si>
  <si>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</si>
  <si>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</si>
  <si>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</si>
  <si>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</si>
  <si>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</si>
  <si>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</si>
  <si>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</si>
  <si>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</si>
  <si>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</si>
  <si>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</si>
  <si>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</si>
  <si>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</si>
  <si>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</si>
  <si>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</si>
  <si>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</si>
  <si>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</si>
  <si>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</si>
  <si>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</si>
  <si>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</si>
  <si>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</si>
  <si>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</si>
  <si>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</si>
  <si>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</si>
  <si>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</si>
  <si>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</si>
  <si>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</si>
  <si>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</si>
  <si>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</si>
  <si>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</si>
  <si>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</si>
  <si>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</si>
  <si>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</si>
  <si>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</si>
  <si>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</si>
  <si>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</si>
  <si>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</si>
  <si>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</si>
  <si>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</si>
  <si>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</si>
  <si>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</si>
  <si>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</si>
  <si>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</si>
  <si>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</si>
  <si>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</si>
  <si>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</si>
  <si>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</si>
  <si>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</si>
  <si>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</si>
  <si>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</si>
  <si>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</si>
  <si>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</si>
  <si>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</si>
  <si>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</si>
  <si>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</si>
  <si>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</si>
  <si>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</si>
  <si>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</si>
  <si>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</si>
  <si>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</si>
  <si>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</si>
  <si>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</si>
  <si>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</si>
  <si>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</si>
  <si>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</si>
  <si>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</si>
  <si>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</si>
  <si>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</si>
  <si>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</si>
  <si>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</si>
  <si>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</si>
  <si>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</si>
  <si>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</si>
  <si>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</si>
  <si>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</si>
  <si>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</si>
  <si>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</si>
  <si>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</si>
  <si>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</si>
  <si>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</si>
  <si>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</si>
  <si>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</si>
  <si>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</si>
  <si>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</si>
  <si>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</si>
  <si>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</si>
  <si>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</si>
  <si>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</si>
  <si>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</si>
  <si>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</si>
  <si>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</si>
  <si>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</si>
  <si>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</si>
  <si>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</si>
  <si>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</si>
  <si>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</si>
  <si>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</si>
  <si>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</si>
  <si>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</si>
  <si>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</si>
  <si>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</si>
  <si>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</si>
  <si>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</si>
  <si>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</si>
  <si>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</si>
  <si>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</si>
  <si>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</si>
  <si>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</si>
  <si>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</si>
  <si>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</si>
  <si>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</si>
  <si>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</si>
  <si>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</si>
  <si>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</si>
  <si>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</si>
  <si>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</si>
  <si>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</si>
  <si>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</si>
  <si>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</si>
  <si>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</si>
  <si>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</si>
  <si>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</si>
  <si>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</si>
  <si>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</si>
  <si>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</si>
  <si>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</si>
  <si>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</si>
  <si>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</si>
  <si>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</si>
  <si>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</si>
  <si>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</si>
  <si>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</si>
  <si>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</si>
  <si>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</si>
  <si>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</si>
  <si>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</si>
  <si>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</si>
  <si>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</si>
  <si>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</si>
  <si>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</si>
  <si>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</si>
  <si>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</si>
  <si>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</si>
  <si>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</si>
  <si>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</si>
  <si>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</si>
  <si>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</si>
  <si>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</si>
  <si>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</si>
  <si>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</si>
  <si>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</si>
  <si>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</si>
  <si>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</si>
  <si>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</si>
  <si>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</si>
  <si>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</si>
  <si>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</si>
  <si>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</si>
  <si>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</si>
  <si>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</si>
  <si>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</si>
  <si>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</si>
  <si>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</si>
  <si>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</si>
  <si>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</si>
  <si>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</si>
  <si>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</si>
  <si>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</si>
  <si>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</si>
  <si>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</si>
  <si>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</si>
  <si>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</si>
  <si>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</si>
  <si>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</si>
  <si>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</si>
  <si>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</si>
  <si>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</si>
  <si>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</si>
  <si>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</si>
  <si>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</si>
  <si>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</si>
  <si>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</si>
  <si>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</si>
  <si>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</si>
  <si>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</si>
  <si>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</si>
  <si>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</si>
  <si>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</si>
  <si>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</si>
  <si>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</si>
  <si>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</si>
  <si>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</si>
  <si>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</si>
  <si>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</si>
  <si>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</si>
  <si>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</si>
  <si>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</si>
  <si>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</si>
  <si>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</si>
  <si>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</si>
  <si>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</si>
  <si>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</si>
  <si>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</si>
  <si>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</si>
  <si>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</si>
  <si>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</si>
  <si>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</si>
  <si>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</si>
  <si>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</si>
  <si>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</si>
  <si>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</si>
  <si>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</si>
  <si>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</si>
  <si>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</si>
  <si>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</si>
  <si>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</si>
  <si>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</si>
  <si>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</si>
  <si>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</si>
  <si>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</si>
  <si>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</si>
  <si>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</si>
  <si>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</si>
  <si>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</si>
  <si>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</si>
  <si>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</si>
  <si>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</si>
  <si>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</si>
  <si>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</si>
  <si>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</si>
  <si>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</si>
  <si>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</si>
  <si>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</si>
  <si>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</si>
  <si>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</si>
  <si>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</si>
  <si>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</si>
  <si>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</si>
  <si>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</si>
  <si>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</si>
  <si>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</si>
  <si>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</si>
  <si>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</si>
  <si>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</si>
  <si>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</si>
  <si>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</si>
  <si>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</si>
  <si>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</si>
  <si>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</si>
  <si>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</si>
  <si>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</si>
  <si>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</si>
  <si>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</si>
  <si>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</si>
  <si>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</si>
  <si>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</si>
  <si>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</si>
  <si>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</si>
  <si>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</si>
  <si>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</si>
  <si>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</si>
  <si>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</si>
  <si>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</si>
  <si>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</si>
  <si>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</si>
  <si>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</si>
  <si>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</si>
  <si>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</si>
  <si>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</si>
  <si>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</si>
  <si>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</si>
  <si>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</si>
  <si>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</si>
  <si>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</si>
  <si>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</si>
  <si>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</si>
  <si>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</si>
  <si>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</si>
  <si>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</si>
  <si>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</si>
  <si>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</si>
  <si>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</si>
  <si>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</si>
  <si>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</si>
  <si>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</si>
  <si>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</si>
  <si>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</si>
  <si>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</si>
  <si>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</si>
  <si>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</si>
  <si>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</si>
  <si>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</si>
  <si>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</si>
  <si>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</si>
  <si>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</si>
  <si>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</si>
  <si>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</si>
  <si>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</si>
  <si>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</si>
  <si>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</si>
  <si>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</si>
  <si>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</si>
  <si>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</si>
  <si>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</si>
  <si>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</si>
  <si>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</si>
  <si>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</si>
  <si>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</si>
  <si>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</si>
  <si>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</si>
  <si>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</si>
  <si>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</si>
  <si>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</si>
  <si>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</si>
  <si>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</si>
  <si>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</si>
  <si>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</si>
  <si>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</si>
  <si>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</si>
  <si>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</si>
  <si>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</si>
  <si>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</si>
  <si>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</si>
  <si>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</si>
  <si>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</si>
  <si>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</si>
  <si>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</si>
  <si>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</si>
  <si>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</si>
  <si>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</si>
  <si>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</si>
  <si>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</si>
  <si>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</si>
  <si>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</si>
  <si>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</si>
  <si>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</si>
  <si>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</si>
  <si>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</si>
  <si>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</si>
  <si>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</si>
  <si>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</si>
  <si>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</si>
  <si>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</si>
  <si>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</si>
  <si>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</si>
  <si>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</si>
  <si>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</si>
  <si>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</si>
  <si>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</si>
  <si>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</si>
  <si>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</si>
  <si>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</si>
  <si>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</si>
  <si>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</si>
  <si>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</si>
  <si>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</si>
  <si>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</si>
  <si>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</si>
  <si>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</si>
  <si>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</si>
  <si>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</si>
  <si>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</si>
  <si>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</si>
  <si>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</si>
  <si>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</si>
  <si>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</si>
  <si>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</si>
  <si>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</si>
  <si>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</si>
  <si>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</si>
  <si>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</si>
  <si>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</si>
  <si>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</si>
  <si>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</si>
  <si>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</si>
  <si>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</si>
  <si>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</si>
  <si>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</si>
  <si>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</si>
  <si>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</si>
  <si>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</si>
  <si>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</si>
  <si>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</si>
  <si>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</si>
  <si>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</si>
  <si>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</si>
  <si>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</si>
  <si>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</si>
  <si>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</si>
  <si>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</si>
  <si>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</si>
  <si>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</si>
  <si>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</si>
  <si>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</si>
  <si>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</si>
  <si>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</si>
  <si>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</si>
  <si>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</si>
  <si>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</si>
  <si>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</si>
  <si>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</si>
  <si>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</si>
  <si>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</si>
  <si>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</si>
  <si>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</si>
  <si>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</si>
  <si>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</si>
  <si>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</si>
  <si>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</si>
  <si>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</si>
  <si>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</si>
  <si>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</si>
  <si>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</si>
  <si>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</si>
  <si>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</si>
  <si>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</si>
  <si>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</si>
  <si>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</si>
  <si>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</si>
  <si>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</si>
  <si>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</si>
  <si>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</si>
  <si>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</si>
  <si>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</si>
  <si>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</si>
  <si>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</si>
  <si>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</si>
  <si>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</si>
  <si>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</si>
  <si>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</si>
  <si>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</si>
  <si>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</si>
  <si>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</si>
  <si>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</si>
  <si>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</si>
  <si>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</si>
  <si>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</si>
  <si>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</si>
  <si>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</si>
  <si>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</si>
  <si>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</si>
  <si>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</si>
  <si>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</si>
  <si>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</si>
  <si>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</si>
  <si>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</si>
  <si>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</si>
  <si>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</si>
  <si>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</si>
  <si>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</si>
  <si>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</si>
  <si>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</si>
  <si>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</si>
  <si>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</si>
  <si>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</si>
  <si>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</si>
  <si>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</si>
  <si>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</si>
  <si>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</si>
  <si>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</si>
  <si>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</si>
  <si>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</si>
  <si>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</si>
  <si>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</si>
  <si>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</si>
  <si>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</si>
  <si>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</si>
  <si>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</si>
  <si>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</si>
  <si>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</si>
  <si>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</si>
  <si>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</si>
  <si>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</si>
  <si>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</si>
  <si>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</si>
  <si>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</si>
  <si>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</si>
  <si>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</si>
  <si>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</si>
  <si>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</si>
  <si>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</si>
  <si>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</si>
  <si>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</si>
  <si>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</si>
  <si>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</si>
  <si>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</si>
  <si>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</si>
  <si>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</si>
  <si>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</si>
  <si>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</si>
  <si>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</si>
  <si>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</si>
  <si>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</si>
  <si>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</si>
  <si>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</si>
  <si>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</si>
  <si>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</si>
  <si>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</si>
  <si>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</si>
  <si>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</si>
  <si>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</si>
  <si>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</si>
  <si>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</si>
  <si>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</si>
  <si>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</si>
  <si>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</si>
  <si>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</si>
  <si>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</si>
  <si>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</si>
  <si>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</si>
  <si>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</si>
  <si>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</si>
  <si>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</si>
  <si>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</si>
  <si>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</si>
  <si>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</si>
  <si>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</si>
  <si>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</si>
  <si>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</si>
  <si>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</si>
  <si>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</si>
  <si>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</si>
  <si>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</si>
  <si>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</si>
  <si>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</si>
  <si>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</si>
  <si>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</si>
  <si>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</si>
  <si>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</si>
  <si>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</si>
  <si>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</si>
  <si>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</si>
  <si>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</si>
  <si>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</si>
  <si>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</si>
  <si>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</si>
  <si>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</si>
  <si>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</si>
  <si>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</si>
  <si>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</si>
  <si>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</si>
  <si>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</si>
  <si>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</si>
  <si>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</si>
  <si>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</si>
  <si>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</si>
  <si>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</si>
  <si>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</si>
  <si>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</si>
  <si>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</si>
  <si>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</si>
  <si>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</si>
  <si>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</si>
  <si>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</si>
  <si>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</si>
  <si>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</si>
  <si>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</si>
  <si>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</si>
  <si>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</si>
  <si>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</si>
  <si>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</si>
  <si>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</si>
  <si>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</si>
  <si>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</si>
  <si>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</si>
  <si>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</si>
  <si>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</si>
  <si>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</si>
  <si>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</si>
  <si>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</si>
  <si>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</si>
  <si>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</si>
  <si>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</si>
  <si>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</si>
  <si>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</si>
  <si>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</si>
  <si>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</si>
  <si>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</si>
  <si>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</si>
  <si>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</si>
  <si>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</si>
  <si>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</si>
  <si>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</si>
  <si>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</si>
  <si>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</si>
  <si>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</si>
  <si>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</si>
  <si>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</si>
  <si>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</si>
  <si>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</si>
  <si>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</si>
  <si>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</si>
  <si>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</si>
  <si>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</si>
  <si>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</si>
  <si>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</si>
  <si>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</si>
  <si>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</si>
  <si>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</si>
  <si>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</si>
  <si>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</si>
  <si>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</si>
  <si>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</si>
  <si>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</si>
  <si>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</si>
  <si>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</si>
  <si>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</si>
  <si>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</si>
  <si>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</si>
  <si>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</si>
  <si>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</si>
  <si>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</si>
  <si>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</si>
  <si>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</si>
  <si>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</si>
  <si>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</si>
  <si>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</si>
  <si>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</si>
  <si>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</si>
  <si>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</si>
  <si>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</si>
  <si>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</si>
  <si>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</si>
  <si>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</si>
  <si>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</si>
  <si>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</si>
  <si>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</si>
  <si>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</si>
  <si>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</si>
  <si>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</si>
  <si>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</si>
  <si>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</si>
  <si>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</si>
  <si>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</si>
  <si>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</si>
  <si>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</si>
  <si>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</si>
  <si>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</si>
  <si>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</si>
  <si>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</si>
  <si>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</si>
  <si>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</si>
  <si>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</si>
  <si>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</si>
  <si>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</si>
  <si>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</si>
  <si>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</si>
  <si>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</si>
  <si>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</si>
  <si>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</si>
  <si>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</si>
  <si>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</si>
  <si>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</si>
  <si>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</si>
  <si>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</si>
  <si>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</si>
  <si>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</si>
  <si>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</si>
  <si>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</si>
  <si>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</si>
  <si>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</si>
  <si>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</si>
  <si>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</si>
  <si>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</si>
  <si>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</si>
  <si>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</si>
  <si>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</si>
  <si>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</si>
  <si>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</si>
  <si>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</si>
  <si>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</si>
  <si>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</si>
  <si>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</si>
  <si>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</si>
  <si>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</si>
  <si>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</si>
  <si>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</si>
  <si>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</si>
  <si>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</si>
  <si>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</si>
  <si>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</si>
  <si>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</si>
  <si>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</si>
  <si>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</si>
  <si>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</si>
  <si>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</si>
  <si>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</si>
  <si>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</si>
  <si>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</si>
  <si>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</si>
  <si>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</si>
  <si>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</si>
  <si>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</si>
  <si>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</si>
  <si>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</si>
  <si>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</si>
  <si>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</si>
  <si>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</si>
  <si>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</si>
  <si>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</si>
  <si>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</si>
  <si>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</si>
  <si>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</si>
  <si>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</si>
  <si>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</si>
  <si>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</si>
  <si>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</si>
  <si>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</si>
  <si>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</si>
  <si>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</si>
  <si>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</si>
  <si>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</si>
  <si>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</si>
  <si>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</si>
  <si>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</si>
  <si>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</si>
  <si>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</si>
  <si>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</si>
  <si>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</si>
  <si>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</si>
  <si>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</si>
  <si>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</si>
  <si>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</si>
  <si>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</si>
  <si>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</si>
  <si>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</si>
  <si>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</si>
  <si>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</si>
  <si>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</si>
  <si>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</si>
  <si>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</si>
  <si>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</si>
  <si>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</si>
  <si>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</si>
  <si>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</si>
  <si>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</si>
  <si>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</si>
  <si>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</si>
  <si>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</si>
  <si>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</si>
  <si>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</si>
  <si>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</si>
  <si>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</si>
  <si>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</si>
  <si>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</si>
  <si>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</si>
  <si>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</si>
  <si>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</si>
  <si>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</si>
  <si>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</si>
  <si>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</si>
  <si>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</si>
  <si>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</si>
  <si>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</si>
  <si>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</si>
  <si>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</si>
  <si>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</si>
  <si>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</si>
  <si>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</si>
  <si>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</si>
  <si>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</si>
  <si>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</si>
  <si>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</si>
  <si>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</si>
  <si>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</si>
  <si>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</si>
  <si>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</si>
  <si>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</si>
  <si>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</si>
  <si>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</si>
  <si>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</si>
  <si>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</si>
  <si>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</si>
  <si>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</si>
  <si>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</si>
  <si>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</si>
  <si>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</si>
  <si>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</si>
  <si>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</si>
  <si>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</si>
  <si>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</si>
  <si>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</si>
  <si>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</si>
  <si>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</si>
  <si>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</si>
  <si>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</si>
  <si>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</si>
  <si>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</si>
  <si>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</si>
  <si>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</si>
  <si>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</si>
  <si>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</si>
  <si>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</si>
  <si>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</si>
  <si>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</si>
  <si>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</si>
  <si>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</si>
  <si>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</si>
  <si>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</si>
  <si>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</si>
  <si>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</si>
  <si>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</si>
  <si>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</si>
  <si>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</si>
  <si>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</si>
  <si>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</si>
  <si>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</si>
  <si>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</si>
  <si>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</si>
  <si>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</si>
  <si>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</si>
  <si>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</si>
  <si>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</si>
  <si>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</si>
  <si>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</si>
  <si>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</si>
  <si>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</si>
  <si>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</si>
  <si>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</si>
  <si>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</si>
  <si>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</si>
  <si>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</si>
  <si>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</si>
  <si>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</si>
  <si>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</si>
  <si>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</si>
  <si>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</si>
  <si>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</si>
  <si>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</si>
  <si>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</si>
  <si>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</si>
  <si>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</si>
  <si>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</si>
  <si>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</si>
  <si>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</si>
  <si>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</si>
  <si>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</si>
  <si>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</si>
  <si>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</si>
  <si>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</si>
  <si>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</si>
  <si>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</si>
  <si>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</si>
  <si>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</si>
  <si>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</si>
  <si>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</si>
  <si>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</si>
  <si>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</si>
  <si>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</si>
  <si>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</si>
  <si>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</si>
  <si>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</si>
  <si>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</si>
  <si>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</si>
  <si>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</si>
  <si>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</si>
  <si>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</si>
  <si>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</si>
  <si>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</si>
  <si>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</si>
  <si>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</si>
  <si>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</si>
  <si>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</si>
  <si>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</si>
  <si>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</si>
  <si>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</si>
  <si>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</si>
  <si>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</si>
  <si>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</si>
  <si>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</si>
  <si>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</si>
  <si>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</si>
  <si>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</si>
  <si>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</si>
  <si>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</si>
  <si>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</si>
  <si>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</si>
  <si>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</si>
  <si>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</si>
  <si>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</si>
  <si>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</si>
  <si>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</si>
  <si>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</si>
  <si>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</si>
  <si>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</si>
  <si>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</si>
  <si>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</si>
  <si>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</si>
  <si>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</si>
  <si>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</si>
  <si>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</si>
  <si>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</si>
  <si>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</si>
  <si>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</si>
  <si>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</si>
  <si>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</si>
  <si>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</si>
  <si>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</si>
  <si>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</si>
  <si>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</si>
  <si>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</si>
  <si>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</si>
  <si>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</si>
  <si>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</si>
  <si>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</si>
  <si>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</si>
  <si>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</si>
  <si>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</si>
  <si>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</si>
  <si>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</si>
  <si>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</si>
  <si>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</si>
  <si>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</si>
  <si>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</si>
  <si>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</si>
  <si>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</si>
  <si>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</si>
  <si>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</si>
  <si>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</si>
  <si>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</si>
  <si>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</si>
  <si>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</si>
  <si>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</si>
  <si>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</si>
  <si>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</si>
  <si>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</si>
  <si>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</si>
  <si>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</si>
  <si>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</si>
  <si>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</si>
  <si>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</si>
  <si>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</si>
  <si>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</si>
  <si>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</si>
  <si>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</si>
  <si>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</si>
  <si>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</si>
  <si>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</si>
  <si>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</si>
  <si>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</si>
  <si>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</si>
  <si>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</si>
  <si>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</si>
  <si>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</si>
  <si>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</si>
  <si>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</si>
  <si>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</si>
  <si>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</si>
  <si>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</si>
  <si>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</si>
  <si>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</si>
  <si>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</si>
  <si>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</si>
  <si>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</si>
  <si>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</si>
  <si>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</si>
  <si>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</si>
  <si>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</si>
  <si>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</si>
  <si>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</si>
  <si>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</si>
  <si>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</si>
  <si>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</si>
  <si>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</si>
  <si>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</si>
  <si>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</si>
  <si>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</si>
  <si>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</si>
  <si>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</si>
  <si>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</si>
  <si>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</si>
  <si>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</si>
  <si>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</si>
  <si>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</si>
  <si>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</si>
  <si>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</si>
  <si>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</si>
  <si>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</si>
  <si>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</si>
  <si>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</si>
  <si>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</si>
  <si>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</si>
  <si>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</si>
  <si>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</si>
  <si>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</si>
  <si>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</si>
  <si>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</si>
  <si>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</si>
  <si>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</si>
  <si>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</si>
  <si>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</si>
  <si>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</si>
  <si>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</si>
  <si>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</si>
  <si>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</si>
  <si>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</si>
  <si>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</si>
  <si>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</si>
  <si>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</si>
  <si>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</si>
  <si>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</si>
  <si>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</si>
  <si>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</si>
  <si>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</si>
  <si>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</si>
  <si>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</si>
  <si>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</si>
  <si>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</si>
  <si>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</si>
  <si>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</si>
  <si>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</si>
  <si>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</si>
  <si>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</si>
  <si>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</si>
  <si>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</si>
  <si>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</si>
  <si>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</si>
  <si>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</si>
  <si>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</si>
  <si>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</si>
  <si>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</si>
  <si>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</si>
  <si>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</si>
  <si>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</si>
  <si>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</si>
  <si>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</si>
  <si>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</si>
  <si>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</si>
  <si>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</si>
  <si>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</si>
  <si>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</si>
  <si>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</si>
  <si>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</si>
  <si>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</si>
  <si>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</si>
  <si>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</si>
  <si>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</si>
  <si>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</si>
  <si>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</si>
  <si>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</si>
  <si>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</si>
  <si>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</si>
  <si>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</si>
  <si>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</si>
  <si>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</si>
  <si>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</si>
  <si>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</si>
  <si>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</si>
  <si>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</si>
  <si>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</si>
  <si>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</si>
  <si>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</si>
  <si>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</si>
  <si>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</si>
  <si>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</si>
  <si>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</si>
  <si>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</si>
  <si>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</si>
  <si>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</si>
  <si>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</si>
  <si>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</si>
  <si>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</si>
  <si>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</si>
  <si>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</si>
  <si>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</si>
  <si>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</si>
  <si>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</si>
  <si>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</si>
  <si>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</si>
  <si>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</si>
  <si>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</si>
  <si>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</si>
  <si>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</si>
  <si>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</si>
  <si>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</si>
  <si>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</si>
  <si>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</si>
  <si>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</si>
  <si>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</si>
  <si>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</si>
  <si>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</si>
  <si>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</si>
  <si>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</si>
  <si>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</si>
  <si>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</si>
  <si>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</si>
  <si>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</si>
  <si>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</si>
  <si>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</si>
  <si>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</si>
  <si>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</si>
  <si>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</si>
  <si>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</si>
  <si>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</si>
  <si>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</si>
  <si>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</si>
  <si>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</si>
  <si>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</si>
  <si>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</si>
  <si>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</si>
  <si>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</si>
  <si>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</si>
  <si>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</si>
  <si>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</si>
  <si>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</si>
  <si>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</si>
  <si>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</si>
  <si>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</si>
  <si>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</si>
  <si>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</si>
  <si>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</si>
  <si>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</si>
  <si>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</si>
  <si>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</si>
  <si>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</si>
  <si>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</si>
  <si>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</si>
  <si>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</si>
  <si>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</si>
  <si>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</si>
  <si>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</si>
  <si>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</si>
  <si>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</si>
  <si>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</si>
  <si>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</si>
  <si>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</si>
  <si>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</si>
  <si>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</si>
  <si>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</si>
  <si>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</si>
  <si>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</si>
  <si>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</si>
  <si>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</si>
  <si>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</si>
  <si>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</si>
  <si>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</si>
  <si>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</si>
  <si>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</si>
  <si>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</si>
  <si>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</si>
  <si>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</si>
  <si>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</si>
  <si>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</si>
  <si>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</si>
  <si>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</si>
  <si>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</si>
  <si>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</si>
  <si>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</si>
  <si>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</si>
  <si>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</si>
  <si>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</si>
  <si>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</si>
  <si>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</si>
  <si>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</si>
  <si>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</si>
  <si>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</si>
  <si>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</si>
  <si>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</si>
  <si>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</si>
  <si>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</si>
  <si>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</si>
  <si>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</si>
  <si>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</si>
  <si>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</si>
  <si>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</si>
  <si>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</si>
  <si>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</si>
  <si>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</si>
  <si>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</si>
  <si>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</si>
  <si>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</si>
  <si>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</si>
  <si>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</si>
  <si>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</si>
  <si>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</si>
  <si>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</si>
  <si>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</si>
  <si>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</si>
  <si>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</si>
  <si>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</si>
  <si>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</si>
  <si>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</si>
  <si>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</si>
  <si>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</si>
  <si>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</si>
  <si>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</si>
  <si>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</si>
  <si>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</si>
  <si>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</si>
  <si>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</si>
  <si>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</si>
  <si>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</si>
  <si>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</si>
  <si>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</si>
  <si>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</si>
  <si>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</si>
  <si>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</si>
  <si>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</si>
  <si>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</si>
  <si>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</si>
  <si>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</si>
  <si>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</si>
  <si>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</si>
  <si>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</si>
  <si>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</si>
  <si>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</si>
  <si>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</si>
  <si>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</si>
  <si>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</si>
  <si>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</si>
  <si>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</si>
  <si>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</si>
  <si>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</si>
  <si>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</si>
  <si>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</si>
  <si>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</si>
  <si>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</si>
  <si>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</si>
  <si>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</si>
  <si>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</si>
  <si>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</si>
  <si>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</si>
  <si>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</si>
  <si>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</si>
  <si>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</si>
  <si>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</si>
  <si>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</si>
  <si>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</si>
  <si>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</si>
  <si>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</si>
  <si>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</si>
  <si>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</si>
  <si>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</si>
  <si>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</si>
  <si>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</si>
  <si>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</si>
  <si>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</si>
  <si>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</si>
  <si>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</si>
  <si>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</si>
  <si>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</si>
  <si>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</si>
  <si>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</si>
  <si>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</si>
  <si>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</si>
  <si>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</si>
  <si>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</si>
  <si>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</si>
  <si>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</si>
  <si>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</si>
  <si>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</si>
  <si>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</si>
  <si>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</si>
  <si>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</si>
  <si>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</si>
  <si>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</si>
  <si>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</si>
  <si>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</si>
  <si>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</si>
  <si>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</si>
  <si>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</si>
  <si>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</si>
  <si>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</si>
  <si>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</si>
  <si>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</si>
  <si>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</si>
  <si>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</si>
  <si>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</si>
  <si>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</si>
  <si>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</si>
  <si>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</si>
  <si>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</si>
  <si>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</si>
  <si>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</si>
  <si>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</si>
  <si>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</si>
  <si>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</si>
  <si>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</si>
  <si>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</si>
  <si>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</si>
  <si>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</si>
  <si>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</si>
  <si>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</si>
  <si>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</si>
  <si>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</si>
  <si>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</si>
  <si>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</si>
  <si>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</si>
  <si>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</si>
  <si>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</si>
  <si>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</si>
  <si>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</si>
  <si>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</si>
  <si>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</si>
  <si>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</si>
  <si>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</si>
  <si>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</si>
  <si>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</si>
  <si>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</si>
  <si>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</si>
  <si>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</si>
  <si>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</si>
  <si>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</si>
  <si>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</si>
  <si>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</si>
  <si>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</si>
  <si>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</si>
  <si>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</si>
  <si>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</si>
  <si>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</si>
  <si>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</si>
  <si>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</si>
  <si>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</si>
  <si>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</si>
  <si>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</si>
  <si>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</si>
  <si>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</si>
  <si>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</si>
  <si>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</si>
  <si>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</si>
  <si>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</si>
  <si>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</si>
  <si>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</si>
  <si>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</si>
  <si>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</si>
  <si>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</si>
  <si>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</si>
  <si>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</si>
  <si>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</si>
  <si>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</si>
  <si>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</si>
  <si>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</si>
  <si>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</si>
  <si>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</si>
  <si>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</si>
  <si>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</si>
  <si>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</si>
  <si>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</si>
  <si>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</si>
  <si>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</si>
  <si>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</si>
  <si>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</si>
  <si>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</si>
  <si>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</si>
  <si>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</si>
  <si>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</si>
  <si>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</si>
  <si>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</si>
  <si>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</si>
  <si>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</si>
  <si>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</si>
  <si>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</si>
  <si>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</si>
  <si>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</si>
  <si>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</si>
  <si>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</si>
  <si>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</si>
  <si>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</si>
  <si>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</si>
  <si>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</si>
  <si>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</si>
  <si>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</si>
  <si>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</si>
  <si>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</si>
  <si>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</si>
  <si>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</si>
  <si>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</si>
  <si>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</si>
  <si>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</si>
  <si>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</si>
  <si>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</si>
  <si>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</si>
  <si>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</si>
  <si>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</si>
  <si>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</si>
  <si>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</si>
  <si>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</si>
  <si>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</si>
  <si>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</si>
  <si>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</si>
  <si>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</si>
  <si>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</si>
  <si>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</si>
  <si>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</si>
  <si>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</si>
  <si>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</si>
  <si>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</si>
  <si>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</si>
  <si>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</si>
  <si>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</si>
  <si>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</si>
  <si>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</si>
  <si>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</si>
  <si>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</si>
  <si>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</si>
  <si>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</si>
  <si>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</si>
  <si>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</si>
  <si>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</si>
  <si>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</si>
  <si>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</si>
  <si>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</si>
  <si>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</si>
  <si>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</si>
  <si>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</si>
  <si>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</si>
  <si>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</si>
  <si>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</si>
  <si>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</si>
  <si>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</si>
  <si>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</si>
  <si>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</si>
  <si>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</si>
  <si>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</si>
  <si>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</si>
  <si>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</si>
  <si>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</si>
  <si>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</si>
  <si>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</si>
  <si>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</si>
  <si>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</si>
  <si>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</si>
  <si>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</si>
  <si>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</si>
  <si>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</si>
  <si>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</si>
  <si>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</si>
  <si>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</si>
  <si>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</si>
  <si>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</si>
  <si>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</si>
  <si>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</si>
  <si>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</si>
  <si>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</si>
  <si>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</si>
  <si>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</si>
  <si>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</si>
  <si>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</si>
  <si>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</si>
  <si>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</si>
  <si>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</si>
  <si>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</si>
  <si>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</si>
  <si>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</si>
  <si>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</si>
  <si>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</si>
  <si>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</si>
  <si>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</si>
  <si>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</si>
  <si>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</si>
  <si>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</si>
  <si>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</si>
  <si>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</si>
  <si>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</si>
  <si>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</si>
  <si>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</si>
  <si>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</si>
  <si>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</si>
  <si>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</si>
  <si>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</si>
  <si>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</si>
  <si>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</si>
  <si>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</si>
  <si>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</si>
  <si>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</si>
  <si>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</si>
  <si>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</si>
  <si>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</si>
  <si>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</si>
  <si>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</si>
  <si>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</si>
  <si>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</si>
  <si>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</si>
  <si>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</si>
  <si>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</si>
  <si>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</si>
  <si>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</si>
  <si>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</si>
  <si>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</si>
  <si>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</si>
  <si>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</si>
  <si>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</si>
  <si>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</si>
  <si>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</si>
  <si>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</si>
  <si>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</si>
  <si>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</si>
  <si>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</si>
  <si>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</si>
  <si>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</si>
  <si>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</si>
  <si>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</si>
  <si>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</si>
  <si>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</si>
  <si>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</si>
  <si>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</si>
  <si>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</si>
  <si>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</si>
  <si>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</si>
  <si>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</si>
  <si>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</si>
  <si>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</si>
  <si>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</si>
  <si>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</si>
  <si>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</si>
  <si>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</si>
  <si>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</si>
  <si>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</si>
  <si>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</si>
  <si>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</si>
  <si>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</si>
  <si>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</si>
  <si>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</si>
  <si>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</si>
  <si>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</si>
  <si>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</si>
  <si>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</si>
  <si>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</si>
  <si>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</si>
  <si>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</si>
  <si>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</si>
  <si>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</si>
  <si>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</si>
  <si>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</si>
  <si>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</si>
  <si>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</si>
  <si>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</si>
  <si>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</si>
  <si>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</si>
  <si>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</si>
  <si>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</si>
  <si>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</si>
  <si>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</si>
  <si>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</si>
  <si>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</si>
  <si>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</si>
  <si>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</si>
  <si>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</si>
  <si>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</si>
  <si>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</si>
  <si>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</si>
  <si>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</si>
  <si>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</si>
  <si>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</si>
  <si>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</si>
  <si>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</si>
  <si>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</si>
  <si>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</si>
  <si>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</si>
  <si>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</si>
  <si>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</si>
  <si>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</si>
  <si>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</si>
  <si>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</si>
  <si>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</si>
  <si>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</si>
  <si>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</si>
  <si>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</si>
  <si>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</si>
  <si>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</si>
  <si>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</si>
  <si>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</si>
  <si>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</si>
  <si>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</si>
  <si>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</si>
  <si>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</si>
  <si>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</si>
  <si>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</si>
  <si>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</si>
  <si>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</si>
  <si>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</si>
  <si>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</si>
  <si>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</si>
  <si>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</si>
  <si>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</si>
  <si>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</si>
  <si>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</si>
  <si>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</si>
  <si>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</si>
  <si>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</si>
  <si>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</si>
  <si>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</si>
  <si>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</si>
  <si>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</si>
  <si>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</si>
  <si>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</si>
  <si>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</si>
  <si>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</si>
  <si>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</si>
  <si>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</si>
  <si>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</si>
  <si>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</si>
  <si>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</si>
  <si>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</si>
  <si>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</si>
  <si>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</si>
  <si>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</si>
  <si>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</si>
  <si>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</si>
  <si>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</si>
  <si>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</si>
  <si>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</si>
  <si>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</si>
  <si>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</si>
  <si>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</si>
  <si>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</si>
  <si>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</si>
  <si>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</si>
  <si>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</si>
  <si>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</si>
  <si>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</si>
  <si>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</si>
  <si>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</si>
  <si>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</si>
  <si>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</si>
  <si>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</si>
  <si>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</si>
  <si>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</si>
  <si>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</si>
  <si>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</si>
  <si>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</si>
  <si>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</si>
  <si>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</si>
  <si>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</si>
  <si>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</si>
  <si>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</si>
  <si>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</si>
  <si>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</si>
  <si>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</si>
  <si>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</si>
  <si>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</si>
  <si>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</si>
  <si>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</si>
  <si>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</si>
  <si>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</si>
  <si>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</si>
  <si>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</si>
  <si>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</si>
  <si>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</si>
  <si>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</si>
  <si>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</si>
  <si>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</si>
  <si>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</si>
  <si>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</si>
  <si>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</si>
  <si>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</si>
  <si>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</si>
  <si>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</si>
  <si>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</si>
  <si>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</si>
  <si>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</si>
  <si>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</si>
  <si>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</si>
  <si>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</si>
  <si>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</si>
  <si>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</si>
  <si>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</si>
  <si>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</si>
  <si>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</si>
  <si>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</si>
  <si>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</si>
  <si>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</si>
  <si>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</si>
  <si>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</si>
  <si>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</si>
  <si>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</si>
  <si>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</si>
  <si>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</si>
  <si>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</si>
  <si>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</si>
  <si>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</si>
  <si>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</si>
  <si>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</si>
  <si>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</si>
  <si>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</si>
  <si>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</si>
  <si>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</si>
  <si>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</si>
  <si>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</si>
  <si>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</si>
  <si>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</si>
  <si>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</si>
  <si>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</si>
  <si>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</si>
  <si>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</si>
  <si>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</si>
  <si>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</si>
  <si>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</si>
  <si>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</si>
  <si>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</si>
  <si>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</si>
  <si>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</si>
  <si>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</si>
  <si>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</si>
  <si>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</si>
  <si>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</si>
  <si>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</si>
  <si>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</si>
  <si>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</si>
  <si>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</si>
  <si>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</si>
  <si>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</si>
  <si>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</si>
  <si>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</si>
  <si>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</si>
  <si>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</si>
  <si>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</si>
  <si>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</si>
  <si>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</si>
  <si>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</si>
  <si>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</si>
  <si>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</si>
  <si>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</si>
  <si>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</si>
  <si>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</si>
  <si>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</si>
  <si>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</si>
  <si>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</si>
  <si>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</si>
  <si>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</si>
  <si>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</si>
  <si>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</si>
  <si>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</si>
  <si>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</si>
  <si>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</si>
  <si>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</si>
  <si>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</si>
  <si>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</si>
  <si>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</si>
  <si>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</si>
  <si>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</si>
  <si>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</si>
  <si>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</si>
  <si>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</si>
  <si>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</si>
  <si>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</si>
  <si>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</si>
  <si>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</si>
  <si>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</si>
  <si>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</si>
  <si>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</si>
  <si>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</si>
  <si>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</si>
  <si>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</si>
  <si>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</si>
  <si>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</si>
  <si>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</si>
  <si>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</si>
  <si>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</si>
  <si>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</si>
  <si>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</si>
  <si>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</si>
  <si>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</si>
  <si>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</si>
  <si>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</si>
  <si>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</si>
  <si>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</si>
  <si>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</si>
  <si>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</si>
  <si>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</si>
  <si>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</si>
  <si>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</si>
  <si>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</si>
  <si>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</si>
  <si>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</si>
  <si>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</si>
  <si>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</si>
  <si>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</si>
  <si>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</si>
  <si>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</si>
  <si>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</si>
  <si>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</si>
  <si>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</si>
  <si>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</si>
  <si>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</si>
  <si>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</si>
  <si>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</si>
  <si>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</si>
  <si>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</si>
  <si>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</si>
  <si>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</si>
  <si>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</si>
  <si>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</si>
  <si>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</si>
  <si>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</si>
  <si>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</si>
  <si>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</si>
  <si>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</si>
  <si>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</si>
  <si>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</si>
  <si>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</si>
  <si>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</si>
  <si>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</si>
  <si>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</si>
  <si>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</si>
  <si>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</si>
  <si>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</si>
  <si>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</si>
  <si>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</si>
  <si>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</si>
  <si>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</si>
  <si>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</si>
  <si>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</si>
  <si>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</si>
  <si>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</si>
  <si>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</si>
  <si>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</si>
  <si>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</si>
  <si>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</si>
  <si>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</si>
  <si>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</si>
  <si>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</si>
  <si>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</si>
  <si>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</si>
  <si>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</si>
  <si>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</si>
  <si>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</si>
  <si>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</si>
  <si>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</si>
  <si>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</si>
  <si>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</si>
  <si>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</si>
  <si>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</si>
  <si>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</si>
  <si>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</si>
  <si>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</si>
  <si>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</si>
  <si>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</si>
  <si>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</si>
  <si>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</si>
  <si>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</si>
  <si>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</si>
  <si>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</si>
  <si>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</si>
  <si>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</si>
  <si>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</si>
  <si>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</si>
  <si>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</si>
  <si>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</si>
  <si>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</si>
  <si>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</si>
  <si>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</si>
  <si>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</si>
  <si>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</si>
  <si>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</si>
  <si>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</si>
  <si>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</si>
  <si>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</si>
  <si>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</si>
  <si>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</si>
  <si>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</si>
  <si>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</si>
  <si>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</si>
  <si>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</si>
  <si>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</si>
  <si>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</si>
  <si>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</si>
  <si>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</si>
  <si>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</si>
  <si>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</si>
  <si>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</si>
  <si>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</si>
  <si>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</si>
  <si>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</si>
  <si>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</si>
  <si>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</si>
  <si>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</si>
  <si>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</si>
  <si>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</si>
  <si>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</si>
  <si>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</si>
  <si>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</si>
  <si>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</si>
  <si>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</si>
  <si>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</si>
  <si>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</si>
  <si>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</si>
  <si>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</si>
  <si>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</si>
  <si>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</si>
  <si>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</si>
  <si>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</si>
  <si>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</si>
  <si>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</si>
  <si>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</si>
  <si>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</si>
  <si>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</si>
  <si>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</si>
  <si>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</si>
  <si>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</si>
  <si>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</si>
  <si>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</si>
  <si>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</si>
  <si>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</si>
  <si>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</si>
  <si>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</si>
  <si>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</si>
  <si>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</si>
  <si>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</si>
  <si>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</si>
  <si>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</si>
  <si>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</si>
  <si>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</si>
  <si>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</si>
  <si>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</si>
  <si>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</si>
  <si>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</si>
  <si>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</si>
  <si>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</si>
  <si>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</si>
  <si>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</si>
  <si>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</si>
  <si>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</si>
  <si>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</si>
  <si>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</si>
  <si>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</si>
  <si>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</si>
  <si>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</si>
  <si>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</si>
  <si>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</si>
  <si>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</si>
  <si>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</si>
  <si>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</si>
  <si>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</si>
  <si>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</si>
  <si>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</si>
  <si>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</si>
  <si>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</si>
  <si>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</si>
  <si>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</si>
  <si>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</si>
  <si>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</si>
  <si>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</si>
  <si>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</si>
  <si>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</si>
  <si>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</si>
  <si>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</si>
  <si>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</si>
  <si>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</si>
  <si>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</si>
  <si>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</si>
  <si>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</si>
  <si>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</si>
  <si>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</si>
  <si>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</si>
  <si>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</si>
  <si>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</si>
  <si>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</si>
  <si>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</si>
  <si>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</si>
  <si>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</si>
  <si>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</si>
  <si>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</si>
  <si>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</si>
  <si>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</si>
  <si>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</si>
  <si>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</si>
  <si>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</si>
  <si>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</si>
  <si>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</si>
  <si>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</si>
  <si>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</si>
  <si>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</si>
  <si>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</si>
  <si>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</si>
  <si>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</si>
  <si>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</si>
  <si>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</si>
  <si>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</si>
  <si>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</si>
  <si>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</si>
  <si>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</si>
  <si>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</si>
  <si>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</si>
  <si>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</si>
  <si>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</si>
  <si>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</si>
  <si>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</si>
  <si>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</si>
  <si>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</si>
  <si>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</si>
  <si>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</si>
  <si>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</si>
  <si>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</si>
  <si>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</si>
  <si>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</si>
  <si>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</si>
  <si>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</si>
  <si>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</si>
  <si>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</si>
  <si>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</si>
  <si>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</si>
  <si>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</si>
  <si>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</si>
  <si>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</si>
  <si>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</si>
  <si>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</si>
  <si>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</si>
  <si>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</si>
  <si>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</si>
  <si>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</si>
  <si>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</si>
  <si>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</si>
  <si>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</si>
  <si>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</si>
  <si>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</si>
  <si>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</si>
  <si>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</si>
  <si>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</si>
  <si>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</si>
  <si>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</si>
  <si>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</si>
  <si>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</si>
  <si>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</si>
  <si>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</si>
  <si>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</si>
  <si>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</si>
  <si>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</si>
  <si>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</si>
  <si>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</si>
  <si>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</si>
  <si>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</si>
  <si>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</si>
  <si>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</si>
  <si>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</si>
  <si>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</si>
  <si>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</si>
  <si>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</si>
  <si>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</si>
  <si>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</si>
  <si>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</si>
  <si>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</si>
  <si>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</si>
  <si>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</si>
  <si>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</si>
  <si>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</si>
  <si>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</si>
  <si>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</si>
  <si>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</si>
  <si>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</si>
  <si>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</si>
  <si>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</si>
  <si>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</si>
  <si>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</si>
  <si>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</si>
  <si>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</si>
  <si>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</si>
  <si>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</si>
  <si>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</si>
  <si>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</si>
  <si>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</si>
  <si>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</si>
  <si>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</si>
  <si>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</si>
  <si>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</si>
  <si>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</si>
  <si>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</si>
  <si>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</si>
  <si>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</si>
  <si>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</si>
  <si>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</si>
  <si>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</si>
  <si>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</si>
  <si>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</si>
  <si>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</si>
  <si>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</si>
  <si>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</si>
  <si>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</si>
  <si>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</si>
  <si>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</si>
  <si>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</si>
  <si>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</si>
  <si>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</si>
  <si>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</si>
  <si>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</si>
  <si>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</si>
  <si>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</si>
  <si>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</si>
  <si>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</si>
  <si>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</si>
  <si>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</si>
  <si>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</si>
  <si>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</si>
  <si>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</si>
  <si>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</si>
  <si>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</si>
  <si>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</si>
  <si>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</si>
  <si>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</si>
  <si>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</si>
  <si>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</si>
  <si>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</si>
  <si>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</si>
  <si>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</si>
  <si>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</si>
  <si>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</si>
  <si>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</si>
  <si>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</si>
  <si>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</si>
  <si>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</si>
  <si>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</si>
  <si>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</si>
  <si>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</si>
  <si>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</si>
  <si>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</si>
  <si>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</si>
  <si>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</si>
  <si>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</si>
  <si>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</si>
  <si>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</si>
  <si>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</si>
  <si>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</si>
  <si>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</si>
  <si>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</si>
  <si>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</si>
  <si>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</si>
  <si>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</si>
  <si>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</si>
  <si>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</si>
  <si>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</si>
  <si>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</si>
  <si>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</si>
  <si>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</si>
  <si>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</si>
  <si>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</si>
  <si>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</si>
  <si>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</si>
  <si>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</si>
  <si>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</si>
  <si>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</si>
  <si>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</si>
  <si>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</si>
  <si>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</si>
  <si>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</si>
  <si>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</si>
  <si>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</si>
  <si>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</si>
  <si>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</si>
  <si>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</si>
  <si>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</si>
  <si>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</si>
  <si>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</si>
  <si>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</si>
  <si>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</si>
  <si>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</si>
  <si>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</si>
  <si>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</si>
  <si>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</si>
  <si>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</si>
  <si>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</si>
  <si>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</si>
  <si>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</si>
  <si>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</si>
  <si>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</si>
  <si>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</si>
  <si>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</si>
  <si>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</si>
  <si>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</si>
  <si>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</si>
  <si>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</si>
  <si>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</si>
  <si>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</si>
  <si>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</si>
  <si>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</si>
  <si>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</si>
  <si>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</si>
  <si>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</si>
  <si>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</si>
  <si>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</si>
  <si>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</si>
  <si>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</si>
  <si>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</si>
  <si>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</si>
  <si>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</si>
  <si>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</si>
  <si>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</si>
  <si>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</si>
  <si>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</si>
  <si>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</si>
  <si>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</si>
  <si>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</si>
  <si>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</si>
  <si>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</si>
  <si>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</si>
  <si>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</si>
  <si>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</si>
  <si>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</si>
  <si>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</si>
  <si>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</si>
  <si>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</si>
  <si>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</si>
  <si>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</si>
  <si>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</si>
  <si>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</si>
  <si>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</si>
  <si>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</si>
  <si>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</si>
  <si>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</si>
  <si>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</si>
  <si>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</si>
  <si>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</si>
  <si>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</si>
  <si>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</si>
  <si>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</si>
  <si>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</si>
  <si>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</si>
  <si>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</si>
  <si>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</si>
  <si>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</si>
  <si>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</si>
  <si>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</si>
  <si>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</si>
  <si>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</si>
  <si>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</si>
  <si>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</si>
  <si>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</si>
  <si>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</si>
  <si>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</si>
  <si>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</si>
  <si>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</si>
  <si>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</si>
  <si>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</si>
  <si>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</si>
  <si>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</si>
  <si>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</si>
  <si>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</si>
  <si>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</si>
  <si>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</si>
  <si>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</si>
  <si>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</si>
  <si>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</si>
  <si>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</si>
  <si>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</si>
  <si>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</si>
  <si>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</si>
  <si>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</si>
  <si>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</si>
  <si>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</si>
  <si>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</si>
  <si>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</si>
  <si>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</si>
  <si>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</si>
  <si>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</si>
  <si>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</si>
  <si>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</si>
  <si>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</si>
  <si>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</si>
  <si>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</si>
  <si>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</si>
  <si>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</si>
  <si>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</si>
  <si>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</si>
  <si>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</si>
  <si>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</si>
  <si>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</si>
  <si>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</si>
  <si>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</si>
  <si>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</si>
  <si>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</si>
  <si>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</si>
  <si>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</si>
  <si>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</si>
  <si>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</si>
  <si>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</si>
  <si>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</si>
  <si>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</si>
  <si>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</si>
  <si>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</si>
  <si>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</si>
  <si>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</si>
  <si>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</si>
  <si>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</si>
  <si>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</si>
  <si>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</si>
  <si>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</si>
  <si>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</si>
  <si>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</si>
  <si>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</si>
  <si>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</si>
  <si>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</si>
  <si>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</si>
  <si>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</si>
  <si>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</si>
  <si>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</si>
  <si>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</si>
  <si>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</si>
  <si>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</si>
  <si>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</si>
  <si>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</si>
  <si>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</si>
  <si>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</si>
  <si>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</si>
  <si>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</si>
  <si>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</si>
  <si>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</si>
  <si>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</si>
  <si>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</si>
  <si>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</si>
  <si>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</si>
  <si>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</si>
  <si>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</si>
  <si>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</si>
  <si>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</si>
  <si>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</si>
  <si>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</si>
  <si>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</si>
  <si>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</si>
  <si>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</si>
  <si>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</si>
  <si>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</si>
  <si>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</si>
  <si>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</si>
  <si>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</si>
  <si>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</si>
  <si>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</si>
  <si>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</si>
  <si>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</si>
  <si>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</si>
  <si>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</si>
  <si>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</si>
  <si>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</si>
  <si>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</si>
  <si>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</si>
  <si>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</si>
  <si>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</si>
  <si>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</si>
  <si>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</si>
  <si>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</si>
  <si>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</si>
  <si>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</si>
  <si>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</si>
  <si>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</si>
  <si>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</si>
  <si>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</si>
  <si>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</si>
  <si>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</si>
  <si>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</si>
  <si>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</si>
  <si>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</si>
  <si>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</si>
  <si>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</si>
  <si>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</si>
  <si>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</si>
  <si>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</si>
  <si>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</si>
  <si>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</si>
  <si>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</si>
  <si>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</si>
  <si>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</si>
  <si>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</si>
  <si>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</si>
  <si>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</si>
  <si>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</si>
  <si>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</si>
  <si>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</si>
  <si>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</si>
  <si>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</si>
  <si>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</si>
  <si>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</si>
  <si>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</si>
  <si>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</si>
  <si>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</si>
  <si>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</si>
  <si>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</si>
  <si>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</si>
  <si>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</si>
  <si>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</si>
  <si>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</si>
  <si>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</si>
  <si>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</si>
  <si>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</si>
  <si>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</si>
  <si>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</si>
  <si>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</si>
  <si>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</si>
  <si>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</si>
  <si>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</si>
  <si>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</si>
  <si>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</si>
  <si>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</si>
  <si>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</si>
  <si>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</si>
  <si>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</si>
  <si>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</si>
  <si>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</si>
  <si>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</si>
  <si>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</si>
  <si>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</si>
  <si>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</si>
  <si>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</si>
  <si>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</si>
  <si>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</si>
  <si>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</si>
  <si>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</si>
  <si>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</si>
  <si>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</si>
  <si>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</si>
  <si>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</si>
  <si>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</si>
  <si>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</si>
  <si>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</si>
  <si>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</si>
  <si>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</si>
  <si>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</si>
  <si>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</si>
  <si>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</si>
  <si>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</si>
  <si>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</si>
  <si>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</si>
  <si>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</si>
  <si>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</si>
  <si>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</si>
  <si>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</si>
  <si>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</si>
  <si>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</si>
  <si>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</si>
  <si>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</si>
  <si>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</si>
  <si>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</si>
  <si>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</si>
  <si>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</si>
  <si>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</si>
  <si>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</si>
  <si>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</si>
  <si>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</si>
  <si>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</si>
  <si>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</si>
  <si>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</si>
  <si>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</si>
  <si>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</si>
  <si>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</si>
  <si>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</si>
  <si>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</si>
  <si>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</si>
  <si>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</si>
  <si>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</si>
  <si>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</si>
  <si>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</si>
  <si>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</si>
  <si>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</si>
  <si>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</si>
  <si>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</si>
  <si>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</si>
  <si>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</si>
  <si>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</si>
  <si>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</si>
  <si>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</si>
  <si>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</si>
  <si>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</si>
  <si>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</si>
  <si>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</si>
  <si>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</si>
  <si>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</si>
  <si>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</si>
  <si>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</si>
  <si>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</si>
  <si>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</si>
  <si>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</si>
  <si>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</si>
  <si>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</si>
  <si>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</si>
  <si>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</si>
  <si>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</si>
  <si>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</si>
  <si>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</si>
  <si>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</si>
  <si>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</si>
  <si>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</si>
  <si>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</si>
  <si>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</si>
  <si>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</si>
  <si>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</si>
  <si>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</si>
  <si>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</si>
  <si>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</si>
  <si>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</si>
  <si>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</si>
  <si>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</si>
  <si>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</si>
  <si>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</si>
  <si>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</si>
  <si>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</si>
  <si>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</si>
  <si>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</si>
  <si>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</si>
  <si>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</si>
  <si>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</si>
  <si>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</si>
  <si>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</si>
  <si>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</si>
  <si>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</si>
  <si>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</si>
  <si>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</si>
  <si>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</si>
  <si>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</si>
  <si>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</si>
  <si>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</si>
  <si>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</si>
  <si>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</si>
  <si>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</si>
  <si>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</si>
  <si>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</si>
  <si>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</si>
  <si>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</si>
  <si>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</si>
  <si>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</si>
  <si>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</si>
  <si>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</si>
  <si>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</si>
  <si>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</si>
  <si>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</si>
  <si>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</si>
  <si>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</si>
  <si>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</si>
  <si>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</si>
  <si>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</si>
  <si>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</si>
  <si>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</si>
  <si>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</si>
  <si>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</si>
  <si>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</si>
  <si>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</si>
  <si>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</si>
  <si>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</si>
  <si>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</si>
  <si>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</si>
  <si>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</si>
  <si>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</si>
  <si>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</si>
  <si>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</si>
  <si>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</si>
  <si>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</si>
  <si>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</si>
  <si>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</si>
  <si>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</si>
  <si>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</si>
  <si>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</si>
  <si>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</si>
  <si>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</si>
  <si>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</si>
  <si>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</si>
  <si>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</si>
  <si>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</si>
  <si>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</si>
  <si>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</si>
  <si>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</si>
  <si>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</si>
  <si>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</si>
  <si>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</si>
  <si>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</si>
  <si>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</si>
  <si>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</si>
  <si>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</si>
  <si>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</si>
  <si>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</si>
  <si>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</si>
  <si>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</si>
  <si>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</si>
  <si>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</si>
  <si>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</si>
  <si>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</si>
  <si>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</si>
  <si>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</si>
  <si>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</si>
  <si>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</si>
  <si>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</si>
  <si>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</si>
  <si>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</si>
  <si>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</si>
  <si>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</si>
  <si>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</si>
  <si>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</si>
  <si>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</si>
  <si>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</si>
  <si>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</si>
  <si>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</si>
  <si>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</si>
  <si>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</si>
  <si>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</si>
  <si>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</si>
  <si>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</si>
  <si>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</si>
  <si>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</si>
  <si>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</si>
  <si>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</si>
  <si>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</si>
  <si>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</si>
  <si>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</si>
  <si>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</si>
  <si>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</si>
  <si>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</si>
  <si>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</si>
  <si>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</si>
  <si>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</si>
  <si>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</si>
  <si>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</si>
  <si>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</si>
  <si>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</si>
  <si>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</si>
  <si>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</si>
  <si>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</si>
  <si>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</si>
  <si>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</si>
  <si>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</si>
  <si>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</si>
  <si>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</si>
  <si>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</si>
  <si>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</si>
  <si>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</si>
  <si>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</si>
  <si>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</si>
  <si>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</si>
  <si>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</si>
  <si>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</si>
  <si>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</si>
  <si>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</si>
  <si>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</si>
  <si>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</si>
  <si>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</si>
  <si>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</si>
  <si>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</si>
  <si>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</si>
  <si>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</si>
  <si>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</si>
  <si>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</si>
  <si>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</si>
  <si>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</si>
  <si>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</si>
  <si>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</si>
  <si>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</si>
  <si>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</si>
  <si>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</si>
  <si>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</si>
  <si>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</si>
  <si>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</si>
  <si>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</si>
  <si>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</si>
  <si>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</si>
  <si>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</si>
  <si>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</si>
  <si>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</si>
  <si>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</si>
  <si>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</si>
  <si>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</si>
  <si>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</si>
  <si>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</si>
  <si>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</si>
  <si>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</si>
  <si>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</si>
  <si>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</si>
  <si>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</si>
  <si>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</si>
  <si>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</si>
  <si>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</si>
  <si>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</si>
  <si>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</si>
  <si>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</si>
  <si>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</si>
  <si>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</si>
  <si>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</si>
  <si>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</si>
  <si>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</si>
  <si>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</si>
  <si>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</si>
  <si>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</si>
  <si>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</si>
  <si>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</si>
  <si>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</si>
  <si>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</si>
  <si>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</si>
  <si>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</si>
  <si>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</si>
  <si>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</si>
  <si>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</si>
  <si>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</si>
  <si>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</si>
  <si>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</si>
  <si>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</si>
  <si>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</si>
  <si>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</si>
  <si>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</si>
  <si>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</si>
  <si>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</si>
  <si>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</si>
  <si>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</si>
  <si>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</si>
  <si>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</si>
  <si>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</si>
  <si>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</si>
  <si>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</si>
  <si>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</si>
  <si>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</si>
  <si>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</si>
  <si>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</si>
  <si>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</si>
  <si>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</si>
  <si>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</si>
  <si>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</si>
  <si>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</si>
  <si>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</si>
  <si>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</si>
  <si>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</si>
  <si>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</si>
  <si>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</si>
  <si>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</si>
  <si>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</si>
  <si>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</si>
  <si>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</si>
  <si>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</si>
  <si>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</si>
  <si>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</si>
  <si>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</si>
  <si>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</si>
  <si>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</si>
  <si>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</si>
  <si>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</si>
  <si>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</si>
  <si>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</si>
  <si>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</si>
  <si>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</si>
  <si>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</si>
  <si>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</si>
  <si>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</si>
  <si>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</si>
  <si>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</si>
  <si>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</si>
  <si>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</si>
  <si>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</si>
  <si>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</si>
  <si>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</si>
  <si>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</si>
  <si>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</si>
  <si>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</si>
  <si>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</si>
  <si>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</si>
  <si>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</si>
  <si>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</si>
  <si>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</si>
  <si>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</si>
  <si>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</si>
  <si>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</si>
  <si>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</si>
  <si>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</si>
  <si>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</si>
  <si>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</si>
  <si>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</si>
  <si>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</si>
  <si>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</si>
  <si>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</si>
  <si>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</si>
  <si>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</si>
  <si>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</si>
  <si>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</si>
  <si>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</si>
  <si>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</si>
  <si>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</si>
  <si>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</si>
  <si>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</si>
  <si>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</si>
  <si>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</si>
  <si>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</si>
  <si>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</si>
  <si>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</si>
  <si>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</si>
  <si>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</si>
  <si>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</si>
  <si>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</si>
  <si>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</si>
  <si>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</si>
  <si>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</si>
  <si>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</si>
  <si>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</si>
  <si>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</si>
  <si>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</si>
  <si>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</si>
  <si>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</si>
  <si>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</si>
  <si>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</si>
  <si>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</si>
  <si>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</si>
  <si>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</si>
  <si>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</si>
  <si>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</si>
  <si>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</si>
  <si>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</si>
  <si>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</si>
  <si>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</si>
  <si>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</si>
  <si>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</si>
  <si>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</si>
  <si>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</si>
  <si>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</si>
  <si>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</si>
  <si>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</si>
  <si>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</si>
  <si>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</si>
  <si>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</si>
  <si>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</si>
  <si>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</si>
  <si>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</si>
  <si>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</si>
  <si>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</si>
  <si>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</si>
  <si>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</si>
  <si>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</si>
  <si>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</si>
  <si>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</si>
  <si>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</si>
  <si>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</si>
  <si>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</si>
  <si>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</si>
  <si>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</si>
  <si>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</si>
  <si>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</si>
  <si>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</si>
  <si>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</si>
  <si>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</si>
  <si>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</si>
  <si>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</si>
  <si>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</si>
  <si>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</si>
  <si>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</si>
  <si>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</si>
  <si>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</si>
  <si>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</si>
  <si>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</si>
  <si>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</si>
  <si>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</si>
  <si>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</si>
  <si>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</si>
  <si>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</si>
  <si>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</si>
  <si>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</si>
  <si>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</si>
  <si>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</si>
  <si>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</si>
  <si>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</si>
  <si>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</si>
  <si>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</si>
  <si>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</si>
  <si>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</si>
  <si>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</si>
  <si>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</si>
  <si>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</si>
  <si>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</si>
  <si>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</si>
  <si>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</si>
  <si>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</si>
  <si>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</si>
  <si>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</si>
  <si>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</si>
  <si>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</si>
  <si>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</si>
  <si>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</si>
  <si>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</si>
  <si>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</si>
  <si>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</si>
  <si>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</si>
  <si>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</si>
  <si>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</si>
  <si>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</si>
  <si>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</si>
  <si>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</si>
  <si>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</si>
  <si>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</si>
  <si>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</si>
  <si>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</si>
  <si>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</si>
  <si>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</si>
  <si>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</si>
  <si>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</si>
  <si>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</si>
  <si>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</si>
  <si>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</si>
  <si>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</si>
  <si>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</si>
  <si>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</si>
  <si>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</si>
  <si>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</si>
  <si>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</si>
  <si>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</si>
  <si>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</si>
  <si>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</si>
  <si>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</si>
  <si>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</si>
  <si>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</si>
  <si>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</si>
  <si>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</si>
  <si>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</si>
  <si>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</si>
  <si>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</si>
  <si>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</si>
  <si>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</si>
  <si>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</si>
  <si>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</si>
  <si>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</si>
  <si>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</si>
  <si>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</si>
  <si>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</si>
  <si>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</si>
  <si>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</si>
  <si>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</si>
  <si>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</si>
  <si>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</si>
  <si>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</si>
  <si>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</si>
  <si>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</si>
  <si>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</si>
  <si>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</si>
  <si>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</si>
  <si>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</si>
  <si>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</si>
  <si>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</si>
  <si>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</si>
  <si>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</si>
  <si>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</si>
  <si>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</si>
  <si>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</si>
  <si>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</si>
  <si>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</si>
  <si>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</si>
  <si>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</si>
  <si>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</si>
  <si>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</si>
  <si>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</si>
  <si>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</si>
  <si>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</si>
  <si>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</si>
  <si>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</si>
  <si>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</si>
  <si>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</si>
  <si>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</si>
  <si>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</si>
  <si>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</si>
  <si>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</si>
  <si>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</si>
  <si>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</si>
  <si>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</si>
  <si>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</si>
  <si>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</si>
  <si>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</si>
  <si>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</si>
  <si>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</si>
  <si>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</si>
  <si>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</si>
  <si>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</si>
  <si>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</si>
  <si>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</si>
  <si>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</si>
  <si>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</si>
  <si>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</si>
  <si>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</si>
  <si>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</si>
  <si>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</si>
  <si>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</si>
  <si>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</si>
  <si>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</si>
  <si>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</si>
  <si>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</si>
  <si>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</si>
  <si>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</si>
  <si>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</si>
  <si>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</si>
  <si>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</si>
  <si>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</si>
  <si>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</si>
  <si>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</si>
  <si>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</si>
  <si>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</si>
  <si>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</si>
  <si>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</si>
  <si>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</si>
  <si>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</si>
  <si>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</si>
  <si>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</si>
  <si>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</si>
  <si>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</si>
  <si>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</si>
  <si>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</si>
  <si>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</si>
  <si>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</si>
  <si>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</si>
  <si>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</si>
  <si>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</si>
  <si>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</si>
  <si>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</si>
  <si>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</si>
  <si>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</si>
  <si>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</si>
  <si>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</si>
  <si>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</si>
  <si>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</si>
  <si>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</si>
  <si>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</si>
  <si>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</si>
  <si>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</si>
  <si>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</si>
  <si>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</si>
  <si>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</si>
  <si>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</si>
  <si>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</si>
  <si>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</si>
  <si>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</si>
  <si>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</si>
  <si>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</si>
  <si>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</si>
  <si>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</si>
  <si>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</si>
  <si>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</si>
  <si>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</si>
  <si>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</si>
  <si>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</si>
  <si>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</si>
  <si>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</si>
  <si>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</si>
  <si>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</si>
  <si>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</si>
  <si>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</si>
  <si>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</si>
  <si>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</si>
  <si>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</si>
  <si>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</si>
  <si>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</si>
  <si>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</si>
  <si>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</si>
  <si>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</si>
  <si>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</si>
  <si>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</si>
  <si>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</si>
  <si>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</si>
  <si>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</si>
  <si>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</si>
  <si>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</si>
  <si>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</si>
  <si>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</si>
  <si>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</si>
  <si>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</si>
  <si>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</si>
  <si>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</si>
  <si>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</si>
  <si>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</si>
  <si>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</si>
  <si>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</si>
  <si>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</si>
  <si>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</si>
  <si>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</si>
  <si>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</si>
  <si>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</si>
  <si>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</si>
  <si>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</si>
  <si>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</si>
  <si>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</si>
  <si>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</si>
  <si>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</si>
  <si>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</si>
  <si>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</si>
  <si>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</si>
  <si>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</si>
  <si>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</si>
  <si>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</si>
  <si>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</si>
  <si>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</si>
  <si>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</si>
  <si>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</si>
  <si>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</si>
  <si>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</si>
  <si>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</si>
  <si>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</si>
  <si>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</si>
  <si>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</si>
  <si>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</si>
  <si>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</si>
  <si>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</si>
  <si>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</si>
  <si>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</si>
  <si>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</si>
  <si>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</si>
  <si>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</si>
  <si>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</si>
  <si>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</si>
  <si>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</si>
  <si>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</si>
  <si>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</si>
  <si>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</si>
  <si>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</si>
  <si>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</si>
  <si>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</si>
  <si>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</si>
  <si>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</si>
  <si>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</si>
  <si>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</si>
  <si>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</si>
  <si>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</si>
  <si>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</si>
  <si>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</si>
  <si>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</si>
  <si>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</si>
  <si>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</si>
  <si>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</si>
  <si>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</si>
  <si>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</si>
  <si>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</si>
  <si>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</si>
  <si>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</si>
  <si>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</si>
  <si>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</si>
  <si>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</si>
  <si>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</si>
  <si>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</si>
  <si>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</si>
  <si>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</si>
  <si>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</si>
  <si>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</si>
  <si>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</si>
  <si>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</si>
  <si>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</si>
  <si>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</si>
  <si>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</si>
  <si>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</si>
  <si>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</si>
  <si>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</si>
  <si>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</si>
  <si>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</si>
  <si>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</si>
  <si>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</si>
  <si>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</si>
  <si>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</si>
  <si>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</si>
  <si>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</si>
  <si>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</si>
  <si>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</si>
  <si>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</si>
  <si>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</si>
  <si>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</si>
  <si>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</si>
  <si>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</si>
  <si>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</si>
  <si>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</si>
  <si>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</si>
  <si>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</si>
  <si>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</si>
  <si>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</si>
  <si>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</si>
  <si>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</si>
  <si>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</si>
  <si>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</si>
  <si>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</si>
  <si>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</si>
  <si>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</si>
  <si>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</si>
  <si>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</si>
  <si>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</si>
  <si>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</si>
  <si>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</si>
  <si>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</si>
  <si>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</si>
  <si>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</si>
  <si>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</si>
  <si>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</si>
  <si>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</si>
  <si>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</si>
  <si>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</si>
  <si>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</si>
  <si>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</si>
  <si>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</si>
  <si>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</si>
  <si>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</si>
  <si>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</si>
  <si>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</si>
  <si>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</si>
  <si>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</si>
  <si>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</si>
  <si>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</si>
  <si>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</si>
  <si>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</si>
  <si>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</si>
  <si>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</si>
  <si>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</si>
  <si>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</si>
  <si>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</si>
  <si>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</si>
  <si>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</si>
  <si>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</si>
  <si>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</si>
  <si>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</si>
  <si>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</si>
  <si>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</si>
  <si>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</si>
  <si>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</si>
  <si>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</si>
  <si>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</si>
  <si>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</si>
  <si>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</si>
  <si>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</si>
  <si>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</si>
  <si>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</si>
  <si>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</si>
  <si>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</si>
  <si>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</si>
  <si>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</si>
  <si>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</si>
  <si>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</si>
  <si>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</si>
  <si>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</si>
  <si>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</si>
  <si>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</si>
  <si>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</si>
  <si>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</si>
  <si>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</si>
  <si>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</si>
  <si>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</si>
  <si>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</si>
  <si>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</si>
  <si>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</si>
  <si>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</si>
  <si>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</si>
  <si>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</si>
  <si>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</si>
  <si>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</si>
  <si>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</si>
  <si>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</si>
  <si>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</si>
  <si>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</si>
  <si>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</si>
  <si>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</si>
  <si>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</si>
  <si>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</si>
  <si>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</si>
  <si>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</si>
  <si>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</si>
  <si>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</si>
  <si>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</si>
  <si>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</si>
  <si>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</si>
  <si>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</si>
  <si>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</si>
  <si>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</si>
  <si>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</si>
  <si>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</si>
  <si>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</si>
  <si>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</si>
  <si>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</si>
  <si>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</si>
  <si>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</si>
  <si>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</si>
  <si>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</si>
  <si>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</si>
  <si>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</si>
  <si>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</si>
  <si>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</si>
  <si>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</si>
  <si>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</si>
  <si>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</si>
  <si>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</si>
  <si>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</si>
  <si>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</si>
  <si>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</si>
  <si>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</si>
  <si>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</si>
  <si>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</si>
  <si>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</si>
  <si>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</si>
  <si>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</si>
  <si>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</si>
  <si>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</si>
  <si>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</si>
  <si>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</si>
  <si>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</si>
  <si>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</si>
  <si>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</si>
  <si>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</si>
  <si>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</si>
  <si>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</si>
  <si>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</si>
  <si>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</si>
  <si>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</si>
  <si>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</si>
  <si>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</si>
  <si>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</si>
  <si>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</si>
  <si>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</si>
  <si>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</si>
  <si>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</si>
  <si>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</si>
  <si>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</si>
  <si>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</si>
  <si>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</si>
  <si>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</si>
  <si>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</si>
  <si>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</si>
  <si>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</si>
  <si>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</si>
  <si>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</si>
  <si>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</si>
  <si>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</si>
  <si>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</si>
  <si>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</si>
  <si>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</si>
  <si>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</si>
  <si>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</si>
  <si>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</si>
  <si>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</si>
  <si>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</si>
  <si>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</si>
  <si>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</si>
  <si>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</si>
  <si>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</si>
  <si>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</si>
  <si>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</si>
  <si>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</si>
  <si>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</si>
  <si>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</si>
  <si>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</si>
  <si>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</si>
  <si>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</si>
  <si>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</si>
  <si>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</si>
  <si>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</si>
  <si>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</si>
  <si>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</si>
  <si>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</si>
  <si>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</si>
  <si>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</si>
  <si>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</si>
  <si>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</si>
  <si>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</si>
  <si>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</si>
  <si>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</si>
  <si>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</si>
  <si>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</si>
  <si>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</si>
  <si>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</si>
  <si>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</si>
  <si>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</si>
  <si>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</si>
  <si>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</si>
  <si>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</si>
  <si>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</si>
  <si>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</si>
  <si>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</si>
  <si>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</si>
  <si>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</si>
  <si>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</si>
  <si>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</si>
  <si>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</si>
  <si>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</si>
  <si>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</si>
  <si>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</si>
  <si>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</si>
  <si>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</si>
  <si>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</si>
  <si>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</si>
  <si>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</si>
  <si>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</si>
  <si>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</si>
  <si>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</si>
  <si>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</si>
  <si>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</si>
  <si>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</si>
  <si>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</si>
  <si>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</si>
  <si>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</si>
  <si>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</si>
  <si>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</si>
  <si>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</si>
  <si>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</si>
  <si>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</si>
  <si>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</si>
  <si>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</si>
  <si>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</si>
  <si>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</si>
  <si>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</si>
  <si>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</si>
  <si>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</si>
  <si>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</si>
  <si>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</si>
  <si>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</si>
  <si>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</si>
  <si>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</si>
  <si>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</si>
  <si>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</si>
  <si>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</si>
  <si>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</si>
  <si>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</si>
  <si>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</si>
  <si>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</si>
  <si>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</si>
  <si>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</si>
  <si>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</si>
  <si>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</si>
  <si>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</si>
  <si>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</si>
  <si>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</si>
  <si>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</si>
  <si>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</si>
  <si>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</si>
  <si>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</si>
  <si>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</si>
  <si>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</si>
  <si>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</si>
  <si>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</si>
  <si>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</si>
  <si>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</si>
  <si>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</si>
  <si>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</si>
  <si>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</si>
  <si>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</si>
  <si>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</si>
  <si>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</si>
  <si>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</si>
  <si>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</si>
  <si>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</si>
  <si>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</si>
  <si>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</si>
  <si>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</si>
  <si>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</si>
  <si>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</si>
  <si>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</si>
  <si>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</si>
  <si>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</si>
  <si>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</si>
  <si>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</si>
  <si>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</si>
  <si>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</si>
  <si>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</si>
  <si>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</si>
  <si>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</si>
  <si>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</si>
  <si>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</si>
  <si>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</si>
  <si>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</si>
  <si>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</si>
  <si>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</si>
  <si>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</si>
  <si>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</si>
  <si>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</si>
  <si>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</si>
  <si>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</si>
  <si>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</si>
  <si>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</si>
  <si>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</si>
  <si>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</si>
  <si>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</si>
  <si>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</si>
  <si>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</si>
  <si>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</si>
  <si>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</si>
  <si>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</si>
  <si>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</si>
  <si>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</si>
  <si>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</si>
  <si>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</si>
  <si>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</si>
  <si>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</si>
  <si>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</si>
  <si>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</si>
  <si>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</si>
  <si>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</si>
  <si>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</si>
  <si>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</si>
  <si>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</si>
  <si>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</si>
  <si>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</si>
  <si>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</si>
  <si>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</si>
  <si>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</si>
  <si>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</si>
  <si>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</si>
  <si>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</si>
  <si>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</si>
  <si>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</si>
  <si>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</si>
  <si>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</si>
  <si>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</si>
  <si>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</si>
  <si>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</si>
  <si>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</si>
  <si>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</si>
  <si>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</si>
  <si>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</si>
  <si>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</si>
  <si>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</si>
  <si>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</si>
  <si>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</si>
  <si>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</si>
  <si>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</si>
  <si>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</si>
  <si>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</si>
  <si>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</si>
  <si>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</si>
  <si>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</si>
  <si>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</si>
  <si>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</si>
  <si>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</si>
  <si>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</si>
  <si>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</si>
  <si>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</si>
  <si>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</si>
  <si>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</si>
  <si>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</si>
  <si>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</si>
  <si>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</si>
  <si>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</si>
  <si>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</si>
  <si>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</si>
  <si>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</si>
  <si>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</si>
  <si>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</si>
  <si>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</si>
  <si>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</si>
  <si>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</si>
  <si>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</si>
  <si>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</si>
  <si>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</si>
  <si>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</si>
  <si>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</si>
  <si>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</si>
  <si>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</si>
  <si>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</si>
  <si>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</si>
  <si>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</si>
  <si>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</si>
  <si>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</si>
  <si>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</si>
  <si>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</si>
  <si>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</si>
  <si>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</si>
  <si>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</si>
  <si>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</si>
  <si>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</si>
  <si>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</si>
  <si>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</si>
  <si>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</si>
  <si>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</si>
  <si>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</si>
  <si>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</si>
  <si>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</si>
  <si>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</si>
  <si>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</si>
  <si>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</si>
  <si>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</si>
  <si>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</si>
  <si>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</si>
  <si>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</si>
  <si>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</si>
  <si>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</si>
  <si>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</si>
  <si>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</si>
  <si>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</si>
  <si>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</si>
  <si>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</si>
  <si>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</si>
  <si>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</si>
  <si>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</si>
  <si>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</si>
  <si>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</si>
  <si>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</si>
  <si>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</si>
  <si>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</si>
  <si>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</si>
  <si>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</si>
  <si>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</si>
  <si>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</si>
  <si>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</si>
  <si>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</si>
  <si>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</si>
  <si>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</si>
  <si>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</si>
  <si>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</si>
  <si>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</si>
  <si>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</si>
  <si>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</si>
  <si>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</si>
  <si>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</si>
  <si>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</si>
  <si>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</si>
  <si>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</si>
  <si>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</si>
  <si>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</si>
  <si>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</si>
  <si>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</si>
  <si>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</si>
  <si>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</si>
  <si>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</si>
  <si>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</si>
  <si>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</si>
  <si>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</si>
  <si>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</si>
  <si>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</si>
  <si>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</si>
  <si>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</si>
  <si>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</si>
  <si>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</si>
  <si>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</si>
  <si>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</si>
  <si>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</si>
  <si>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</si>
  <si>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</si>
  <si>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</si>
  <si>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</si>
  <si>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</si>
  <si>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</si>
  <si>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</si>
  <si>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</si>
  <si>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</si>
  <si>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</si>
  <si>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</si>
  <si>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</si>
  <si>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</si>
  <si>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</si>
  <si>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</si>
  <si>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</si>
  <si>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</si>
  <si>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</si>
  <si>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</si>
  <si>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</si>
  <si>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</si>
  <si>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</si>
  <si>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</si>
  <si>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</si>
  <si>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</si>
  <si>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</si>
  <si>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</si>
  <si>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</si>
  <si>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</si>
  <si>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</si>
  <si>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</si>
  <si>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</si>
  <si>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</si>
  <si>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</si>
  <si>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</si>
  <si>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</si>
  <si>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</si>
  <si>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</si>
  <si>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</si>
  <si>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</si>
  <si>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</si>
  <si>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</si>
  <si>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</si>
  <si>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</si>
  <si>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</si>
  <si>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</si>
  <si>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</si>
  <si>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</si>
  <si>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</si>
  <si>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</si>
  <si>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</si>
  <si>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</si>
  <si>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</si>
  <si>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</si>
  <si>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</si>
  <si>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</si>
  <si>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</si>
  <si>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</si>
  <si>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</si>
  <si>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</si>
  <si>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</si>
  <si>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</si>
  <si>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</si>
  <si>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</si>
  <si>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</si>
  <si>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</si>
  <si>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</si>
  <si>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</si>
  <si>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</si>
  <si>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</si>
  <si>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</si>
  <si>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</si>
  <si>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</si>
  <si>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</si>
  <si>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</si>
  <si>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</si>
  <si>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</si>
  <si>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</si>
  <si>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</si>
  <si>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</si>
  <si>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</si>
  <si>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</si>
  <si>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</si>
  <si>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</si>
  <si>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</si>
  <si>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</si>
  <si>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</si>
  <si>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</si>
  <si>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</si>
  <si>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</si>
  <si>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</si>
  <si>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</si>
  <si>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</si>
  <si>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</si>
  <si>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</si>
  <si>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</si>
  <si>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</si>
  <si>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</si>
  <si>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</si>
  <si>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</si>
  <si>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</si>
  <si>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</si>
  <si>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</si>
  <si>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</si>
  <si>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</si>
  <si>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</si>
  <si>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</si>
  <si>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</si>
  <si>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</si>
  <si>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</si>
  <si>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</si>
  <si>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</si>
  <si>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</si>
  <si>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</si>
  <si>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</si>
  <si>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</si>
  <si>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</si>
  <si>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</si>
  <si>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</si>
  <si>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</si>
  <si>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</si>
  <si>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</si>
  <si>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</si>
  <si>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</si>
  <si>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</si>
  <si>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</si>
  <si>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</si>
  <si>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</si>
  <si>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</si>
  <si>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</si>
  <si>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</si>
  <si>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</si>
  <si>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</si>
  <si>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</si>
  <si>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</si>
  <si>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</si>
  <si>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</si>
  <si>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</si>
  <si>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</si>
  <si>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</si>
  <si>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</si>
  <si>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</si>
  <si>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</si>
  <si>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</si>
  <si>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</si>
  <si>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</si>
  <si>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</si>
  <si>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</si>
  <si>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</si>
  <si>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</si>
  <si>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</si>
  <si>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</si>
  <si>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</si>
  <si>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</si>
  <si>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</si>
  <si>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</si>
  <si>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</si>
  <si>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</si>
  <si>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</si>
  <si>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</si>
  <si>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</si>
  <si>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</si>
  <si>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</si>
  <si>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</si>
  <si>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</si>
  <si>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</si>
  <si>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</si>
  <si>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</si>
  <si>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</si>
  <si>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</si>
  <si>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</si>
  <si>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</si>
  <si>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</si>
  <si>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</si>
  <si>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</si>
  <si>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</si>
  <si>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</si>
  <si>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</si>
  <si>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</si>
  <si>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</si>
  <si>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</si>
  <si>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</si>
  <si>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</si>
  <si>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</si>
  <si>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</si>
  <si>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</si>
  <si>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</si>
  <si>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</si>
  <si>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</si>
  <si>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</si>
  <si>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</si>
  <si>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</si>
  <si>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</si>
  <si>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</si>
  <si>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</si>
  <si>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</si>
  <si>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</si>
  <si>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</si>
  <si>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</si>
  <si>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</si>
  <si>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</si>
  <si>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</si>
  <si>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</si>
  <si>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</si>
  <si>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</si>
  <si>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</si>
  <si>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</si>
  <si>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</si>
  <si>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</si>
  <si>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</si>
  <si>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</si>
  <si>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</si>
  <si>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</si>
  <si>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</si>
  <si>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</si>
  <si>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</si>
  <si>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</si>
  <si>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</si>
  <si>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</si>
  <si>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</si>
  <si>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</si>
  <si>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</si>
  <si>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</si>
  <si>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</si>
  <si>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</si>
  <si>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</si>
  <si>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</si>
  <si>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</si>
  <si>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</si>
  <si>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</si>
  <si>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</si>
  <si>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</si>
  <si>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</si>
  <si>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</si>
  <si>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</si>
  <si>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</si>
  <si>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</si>
  <si>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</si>
  <si>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</si>
  <si>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</si>
  <si>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</si>
  <si>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</si>
  <si>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</si>
  <si>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</si>
  <si>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</si>
  <si>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</si>
  <si>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</si>
  <si>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</si>
  <si>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</si>
  <si>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</si>
  <si>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</si>
  <si>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</si>
  <si>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</si>
  <si>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</si>
  <si>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</si>
  <si>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</si>
  <si>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</si>
  <si>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</si>
  <si>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</si>
  <si>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</si>
  <si>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</si>
  <si>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</si>
  <si>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</si>
  <si>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</si>
  <si>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</si>
  <si>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</si>
  <si>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</si>
  <si>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</si>
  <si>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</si>
  <si>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</si>
  <si>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</si>
  <si>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</si>
  <si>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</si>
  <si>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</si>
  <si>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</si>
  <si>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</si>
  <si>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</si>
  <si>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</si>
  <si>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</si>
  <si>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</si>
  <si>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</si>
  <si>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</si>
  <si>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</si>
  <si>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</si>
  <si>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</si>
  <si>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</si>
  <si>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</si>
  <si>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</si>
  <si>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</si>
  <si>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</si>
  <si>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</si>
  <si>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</si>
  <si>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</si>
  <si>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</si>
  <si>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</si>
  <si>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</si>
  <si>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</si>
  <si>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</si>
  <si>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</si>
  <si>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</si>
  <si>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</si>
  <si>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</si>
  <si>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</si>
  <si>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</si>
  <si>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</si>
  <si>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</si>
  <si>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</si>
  <si>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</si>
  <si>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</si>
  <si>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</si>
  <si>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</si>
  <si>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</si>
  <si>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</si>
  <si>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</si>
  <si>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</si>
  <si>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</si>
  <si>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</si>
  <si>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</si>
  <si>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</si>
  <si>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</si>
  <si>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</si>
  <si>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</si>
  <si>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</si>
  <si>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</si>
  <si>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</si>
  <si>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</si>
  <si>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</si>
  <si>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</si>
  <si>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</si>
  <si>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</si>
  <si>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</si>
  <si>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</si>
  <si>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</si>
  <si>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</si>
  <si>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</si>
  <si>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</si>
  <si>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</si>
  <si>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</si>
  <si>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</si>
  <si>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</si>
  <si>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</si>
  <si>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</si>
  <si>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</si>
  <si>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</si>
  <si>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</si>
  <si>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</si>
  <si>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</si>
  <si>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</si>
  <si>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</si>
  <si>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</si>
  <si>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</si>
  <si>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</si>
  <si>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</si>
  <si>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</si>
  <si>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</si>
  <si>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</si>
  <si>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</si>
  <si>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</si>
  <si>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</si>
  <si>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</si>
  <si>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</si>
  <si>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</si>
  <si>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</si>
  <si>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</si>
  <si>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</si>
  <si>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</si>
  <si>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</si>
  <si>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</si>
  <si>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</si>
  <si>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</si>
  <si>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</si>
  <si>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</si>
  <si>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</si>
  <si>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</si>
  <si>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</si>
  <si>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</si>
  <si>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</si>
  <si>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</si>
  <si>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</si>
  <si>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</si>
  <si>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</si>
  <si>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</si>
  <si>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</si>
  <si>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</si>
  <si>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</si>
  <si>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</si>
  <si>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</si>
  <si>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</si>
  <si>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</si>
  <si>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</si>
  <si>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</si>
  <si>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</si>
  <si>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</si>
  <si>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</si>
  <si>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</si>
  <si>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</si>
  <si>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</si>
  <si>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</si>
  <si>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</si>
  <si>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</si>
  <si>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</si>
  <si>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</si>
  <si>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</si>
  <si>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</si>
  <si>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</si>
  <si>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</si>
  <si>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</si>
  <si>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</si>
  <si>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</si>
  <si>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</si>
  <si>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</si>
  <si>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</si>
  <si>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</si>
  <si>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</si>
  <si>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</si>
  <si>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</si>
  <si>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</si>
  <si>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</si>
  <si>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</si>
  <si>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</si>
  <si>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</si>
  <si>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</si>
  <si>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</si>
  <si>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</si>
  <si>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</si>
  <si>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</si>
  <si>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</si>
  <si>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</si>
  <si>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</si>
  <si>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</si>
  <si>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</si>
  <si>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</si>
  <si>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</si>
  <si>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</si>
  <si>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</si>
  <si>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</si>
  <si>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</si>
  <si>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</si>
  <si>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</si>
  <si>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</si>
  <si>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</si>
  <si>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</si>
  <si>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</si>
  <si>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</si>
  <si>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</si>
  <si>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</si>
  <si>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</si>
  <si>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</si>
  <si>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</si>
  <si>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</si>
  <si>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</si>
  <si>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</si>
  <si>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</si>
  <si>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</si>
  <si>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</si>
  <si>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</si>
  <si>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</si>
  <si>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</si>
  <si>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</si>
  <si>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</si>
  <si>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</si>
  <si>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</si>
  <si>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</si>
  <si>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</si>
  <si>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</si>
  <si>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</si>
  <si>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</si>
  <si>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</si>
  <si>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</si>
  <si>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</si>
  <si>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</si>
  <si>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</si>
  <si>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</si>
  <si>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</si>
  <si>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</si>
  <si>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</si>
  <si>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</si>
  <si>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</si>
  <si>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</si>
  <si>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</si>
  <si>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</si>
  <si>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</si>
  <si>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</si>
  <si>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</si>
  <si>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</si>
  <si>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</si>
  <si>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</si>
  <si>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</si>
  <si>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</si>
  <si>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</si>
  <si>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</si>
  <si>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</si>
  <si>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</si>
  <si>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</si>
  <si>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</si>
  <si>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</si>
  <si>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</si>
  <si>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</si>
  <si>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</si>
  <si>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</si>
  <si>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</si>
  <si>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</si>
  <si>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</si>
  <si>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</si>
  <si>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</si>
  <si>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</si>
  <si>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</si>
  <si>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</si>
  <si>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</si>
  <si>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</si>
  <si>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</si>
  <si>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</si>
  <si>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</si>
  <si>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</si>
  <si>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</si>
  <si>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</si>
  <si>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</si>
  <si>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</si>
  <si>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</si>
  <si>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</si>
  <si>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</si>
  <si>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</si>
  <si>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</si>
  <si>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</si>
  <si>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</si>
  <si>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</si>
  <si>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</si>
  <si>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</si>
  <si>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</si>
  <si>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</si>
  <si>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</si>
  <si>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</si>
  <si>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</si>
  <si>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</si>
  <si>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</si>
  <si>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</si>
  <si>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</si>
  <si>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</si>
  <si>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</si>
  <si>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</si>
  <si>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</si>
  <si>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</si>
  <si>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</si>
  <si>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</si>
  <si>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</si>
  <si>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</si>
  <si>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</si>
  <si>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</si>
  <si>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</si>
  <si>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</si>
  <si>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</si>
  <si>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</si>
  <si>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</si>
  <si>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</si>
  <si>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</si>
  <si>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</si>
  <si>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</si>
  <si>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</si>
  <si>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</si>
  <si>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</si>
  <si>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</si>
  <si>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</si>
  <si>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</si>
  <si>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</si>
  <si>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</si>
  <si>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</si>
  <si>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</si>
  <si>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</si>
  <si>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</si>
  <si>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</si>
  <si>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</si>
  <si>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</si>
  <si>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</si>
  <si>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</si>
  <si>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</si>
  <si>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</si>
  <si>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</si>
  <si>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</si>
  <si>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</si>
  <si>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</si>
  <si>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</si>
  <si>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</si>
  <si>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</si>
  <si>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</si>
  <si>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</si>
  <si>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</si>
  <si>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</si>
  <si>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</si>
  <si>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</si>
  <si>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</si>
  <si>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</si>
  <si>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</si>
  <si>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</si>
  <si>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</si>
  <si>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</si>
  <si>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</si>
  <si>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</si>
  <si>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</si>
  <si>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</si>
  <si>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</si>
  <si>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</si>
  <si>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</si>
  <si>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</si>
  <si>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</si>
  <si>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</si>
  <si>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</si>
  <si>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</si>
  <si>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</si>
  <si>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</si>
  <si>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</si>
  <si>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</si>
  <si>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</si>
  <si>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</si>
  <si>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</si>
  <si>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</si>
  <si>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</si>
  <si>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</si>
  <si>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</si>
  <si>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</si>
  <si>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</si>
  <si>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</si>
  <si>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</si>
  <si>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</si>
  <si>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</si>
  <si>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</si>
  <si>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</si>
  <si>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</si>
  <si>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</si>
  <si>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</si>
  <si>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</si>
  <si>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</si>
  <si>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</si>
  <si>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</si>
  <si>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</si>
  <si>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</si>
  <si>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</si>
  <si>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</si>
  <si>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</si>
  <si>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</si>
  <si>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</si>
  <si>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</si>
  <si>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</si>
  <si>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</si>
  <si>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</si>
  <si>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</si>
  <si>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</si>
  <si>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</si>
  <si>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</si>
  <si>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</si>
  <si>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</si>
  <si>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</si>
  <si>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</si>
  <si>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</si>
  <si>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</si>
  <si>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</si>
  <si>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</si>
  <si>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</si>
  <si>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</si>
  <si>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</si>
  <si>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</si>
  <si>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</si>
  <si>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</si>
  <si>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</si>
  <si>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</si>
  <si>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</si>
  <si>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</si>
  <si>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</si>
  <si>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</si>
  <si>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</si>
  <si>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</si>
  <si>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</si>
  <si>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</si>
  <si>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</si>
  <si>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</si>
  <si>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</si>
  <si>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</si>
  <si>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</si>
  <si>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</si>
  <si>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</si>
  <si>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</si>
  <si>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</si>
  <si>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</si>
  <si>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</si>
  <si>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</si>
  <si>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</si>
  <si>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</si>
  <si>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</si>
  <si>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</si>
  <si>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</si>
  <si>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</si>
  <si>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</si>
  <si>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</si>
  <si>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</si>
  <si>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</si>
  <si>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</si>
  <si>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</si>
  <si>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</si>
  <si>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</si>
  <si>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</si>
  <si>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</si>
  <si>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</si>
  <si>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</si>
  <si>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</si>
  <si>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</si>
  <si>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</si>
  <si>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</si>
  <si>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</si>
  <si>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</si>
  <si>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</si>
  <si>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</si>
  <si>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</si>
  <si>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</si>
  <si>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</si>
  <si>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</si>
  <si>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</si>
  <si>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</si>
  <si>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</si>
  <si>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</si>
  <si>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</si>
  <si>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</si>
  <si>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</si>
  <si>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</si>
  <si>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</si>
  <si>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</si>
  <si>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</si>
  <si>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</si>
  <si>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</si>
  <si>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</si>
  <si>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</si>
  <si>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</si>
  <si>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</si>
  <si>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</si>
  <si>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</si>
  <si>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</si>
  <si>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</si>
  <si>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</si>
  <si>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</si>
  <si>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</si>
  <si>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</si>
  <si>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</si>
  <si>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</si>
  <si>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</si>
  <si>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</si>
  <si>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</si>
  <si>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</si>
  <si>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</si>
  <si>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</si>
  <si>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</si>
  <si>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</si>
  <si>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</si>
  <si>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</si>
  <si>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</si>
  <si>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</si>
  <si>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</si>
  <si>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</si>
  <si>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</si>
  <si>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</si>
  <si>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</si>
  <si>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</si>
  <si>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</si>
  <si>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</si>
  <si>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</si>
  <si>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</si>
  <si>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</si>
  <si>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</si>
  <si>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</si>
  <si>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</si>
  <si>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</si>
  <si>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</si>
  <si>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</si>
  <si>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</si>
  <si>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</si>
  <si>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</si>
  <si>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</si>
  <si>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</si>
  <si>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</si>
  <si>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</si>
  <si>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</si>
  <si>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</si>
  <si>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</si>
  <si>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</si>
  <si>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</si>
  <si>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</si>
  <si>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</si>
  <si>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</si>
  <si>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</si>
  <si>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</si>
  <si>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</si>
  <si>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</si>
  <si>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</si>
  <si>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</si>
  <si>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</si>
  <si>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</si>
  <si>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</si>
  <si>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</si>
  <si>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</si>
  <si>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</si>
  <si>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</si>
  <si>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</si>
  <si>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</si>
  <si>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</si>
  <si>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</si>
  <si>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</si>
  <si>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</si>
  <si>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</si>
  <si>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</si>
  <si>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</si>
  <si>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</si>
  <si>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</si>
  <si>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</si>
  <si>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</si>
  <si>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</si>
  <si>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</si>
  <si>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</si>
  <si>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</si>
  <si>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</si>
  <si>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</si>
  <si>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</si>
  <si>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</si>
  <si>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</si>
  <si>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</si>
  <si>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</si>
  <si>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</si>
  <si>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</si>
  <si>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</si>
  <si>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</si>
  <si>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</si>
  <si>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</si>
  <si>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</si>
  <si>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</si>
  <si>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</si>
  <si>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</si>
  <si>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</si>
  <si>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</si>
  <si>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</si>
  <si>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</si>
  <si>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</si>
  <si>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</si>
  <si>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</si>
  <si>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</si>
  <si>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</si>
  <si>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</si>
  <si>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</si>
  <si>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</si>
  <si>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</si>
  <si>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</si>
  <si>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</si>
  <si>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</si>
  <si>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</si>
  <si>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</si>
  <si>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</si>
  <si>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</si>
  <si>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</si>
  <si>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</si>
  <si>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</si>
  <si>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</si>
  <si>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</si>
  <si>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</si>
  <si>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</si>
  <si>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</si>
  <si>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</si>
  <si>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</si>
  <si>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</si>
  <si>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</si>
  <si>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</si>
  <si>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</si>
  <si>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</si>
  <si>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</si>
  <si>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</si>
  <si>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</si>
  <si>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</si>
  <si>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</si>
  <si>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</si>
  <si>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</si>
  <si>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</si>
  <si>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</si>
  <si>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</si>
  <si>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</si>
  <si>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</si>
  <si>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</si>
  <si>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</si>
  <si>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</si>
  <si>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</si>
  <si>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</si>
  <si>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</si>
  <si>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</si>
  <si>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</si>
  <si>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</si>
  <si>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</si>
  <si>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</si>
  <si>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</si>
  <si>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</si>
  <si>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</si>
  <si>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</si>
  <si>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</si>
  <si>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</si>
  <si>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</si>
  <si>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</si>
  <si>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</si>
  <si>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</si>
  <si>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</si>
  <si>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</si>
  <si>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</si>
  <si>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</si>
  <si>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</si>
  <si>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</si>
  <si>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</si>
  <si>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</si>
  <si>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</si>
  <si>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</si>
  <si>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</si>
  <si>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</si>
  <si>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</si>
  <si>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</si>
  <si>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</si>
  <si>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</si>
  <si>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</si>
  <si>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</si>
  <si>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</si>
  <si>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</si>
  <si>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</si>
  <si>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</si>
  <si>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</si>
  <si>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</si>
  <si>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</si>
  <si>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</si>
  <si>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</si>
  <si>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</si>
  <si>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</si>
  <si>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</si>
  <si>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</si>
  <si>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</si>
  <si>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</si>
  <si>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</si>
  <si>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</si>
  <si>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</si>
  <si>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</si>
  <si>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</si>
  <si>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</si>
  <si>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</si>
  <si>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</si>
  <si>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</si>
  <si>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</si>
  <si>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</si>
  <si>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</si>
  <si>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</si>
  <si>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</si>
  <si>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</si>
  <si>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</si>
  <si>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</si>
  <si>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</si>
  <si>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</si>
  <si>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</si>
  <si>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</si>
  <si>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</si>
  <si>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</si>
  <si>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</si>
  <si>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</si>
  <si>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</si>
  <si>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</si>
  <si>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</si>
  <si>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</si>
  <si>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</si>
  <si>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</si>
  <si>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</si>
  <si>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</si>
  <si>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</si>
  <si>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</si>
  <si>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</si>
  <si>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</si>
  <si>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</si>
  <si>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</si>
  <si>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</si>
  <si>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</si>
  <si>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</si>
  <si>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</si>
  <si>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</si>
  <si>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</si>
  <si>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</si>
  <si>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</si>
  <si>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</si>
  <si>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</si>
  <si>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</si>
  <si>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</si>
  <si>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</si>
  <si>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</si>
  <si>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</si>
  <si>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</si>
  <si>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</si>
  <si>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</si>
  <si>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</si>
  <si>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</si>
  <si>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</si>
  <si>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</si>
  <si>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</si>
  <si>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</si>
  <si>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</si>
  <si>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</si>
  <si>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</si>
  <si>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</si>
  <si>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</si>
  <si>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</si>
  <si>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</si>
  <si>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</si>
  <si>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</si>
  <si>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</si>
  <si>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</si>
  <si>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</si>
  <si>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</si>
  <si>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</si>
  <si>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</si>
  <si>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</si>
  <si>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</si>
  <si>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</si>
  <si>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</si>
  <si>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</si>
  <si>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</si>
  <si>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</si>
  <si>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</si>
  <si>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</si>
  <si>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</si>
  <si>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</si>
  <si>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</si>
  <si>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</si>
  <si>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</si>
  <si>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</si>
  <si>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</si>
  <si>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</si>
  <si>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</si>
  <si>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</si>
  <si>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</si>
  <si>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</si>
  <si>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</si>
  <si>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</si>
  <si>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</si>
  <si>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</si>
  <si>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</si>
  <si>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</si>
  <si>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</si>
  <si>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</si>
  <si>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</si>
  <si>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</si>
  <si>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</si>
  <si>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</si>
  <si>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</si>
  <si>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</si>
  <si>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</si>
  <si>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</si>
  <si>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</si>
  <si>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</si>
  <si>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</si>
  <si>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</si>
  <si>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</si>
  <si>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</si>
  <si>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</si>
  <si>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</si>
  <si>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</si>
  <si>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</si>
  <si>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</si>
  <si>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</si>
  <si>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</si>
  <si>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</si>
  <si>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</si>
  <si>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</si>
  <si>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</si>
  <si>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</si>
  <si>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</si>
  <si>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</si>
  <si>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</si>
  <si>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</si>
  <si>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</si>
  <si>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</si>
  <si>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</si>
  <si>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</si>
  <si>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</si>
  <si>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</si>
  <si>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</si>
  <si>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</si>
  <si>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</si>
  <si>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</si>
  <si>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</si>
  <si>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</si>
  <si>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</si>
  <si>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</si>
  <si>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</si>
  <si>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</si>
  <si>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</si>
  <si>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</si>
  <si>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</si>
  <si>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</si>
  <si>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</si>
  <si>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</si>
  <si>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</si>
  <si>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</si>
  <si>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</si>
  <si>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</si>
  <si>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</si>
  <si>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</si>
  <si>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</si>
  <si>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</si>
  <si>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</si>
  <si>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</si>
  <si>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</si>
  <si>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</si>
  <si>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</si>
  <si>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</si>
  <si>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</si>
  <si>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</si>
  <si>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</si>
  <si>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</si>
  <si>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</si>
  <si>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</si>
  <si>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</si>
  <si>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</si>
  <si>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</si>
  <si>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</si>
  <si>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</si>
  <si>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</si>
  <si>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</si>
  <si>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</si>
  <si>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</si>
  <si>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</si>
  <si>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</si>
  <si>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</si>
  <si>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</si>
  <si>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</si>
  <si>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</si>
  <si>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</si>
  <si>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</si>
  <si>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</si>
  <si>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</si>
  <si>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</si>
  <si>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</si>
  <si>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</si>
  <si>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</si>
  <si>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</si>
  <si>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</si>
  <si>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</si>
  <si>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</si>
  <si>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</si>
  <si>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</si>
  <si>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</si>
  <si>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</si>
  <si>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</si>
  <si>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</si>
  <si>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</si>
  <si>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</si>
  <si>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</si>
  <si>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</si>
  <si>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</si>
  <si>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</si>
  <si>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</si>
  <si>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</si>
  <si>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</si>
  <si>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</si>
  <si>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</si>
  <si>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</si>
  <si>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</si>
  <si>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</si>
  <si>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</si>
  <si>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</si>
  <si>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</si>
  <si>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</si>
  <si>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</si>
  <si>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</si>
  <si>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</si>
  <si>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</si>
  <si>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</si>
  <si>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</si>
  <si>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</si>
  <si>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</si>
  <si>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</si>
  <si>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</si>
  <si>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</si>
  <si>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</si>
  <si>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</si>
  <si>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</si>
  <si>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</si>
  <si>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</si>
  <si>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</si>
  <si>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</si>
  <si>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</si>
  <si>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</si>
  <si>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</si>
  <si>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</si>
  <si>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</si>
  <si>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</si>
  <si>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</si>
  <si>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</si>
  <si>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</si>
  <si>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</si>
  <si>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</si>
  <si>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</si>
  <si>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</si>
  <si>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</si>
  <si>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</si>
  <si>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</si>
  <si>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</si>
  <si>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</si>
  <si>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</si>
  <si>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</si>
  <si>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</si>
  <si>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</si>
  <si>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</si>
  <si>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</si>
  <si>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</si>
  <si>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</si>
  <si>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</si>
  <si>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</si>
  <si>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</si>
  <si>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</si>
  <si>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</si>
  <si>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</si>
  <si>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</si>
  <si>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</si>
  <si>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</si>
  <si>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</si>
  <si>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</si>
  <si>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</si>
  <si>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</si>
  <si>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</si>
  <si>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</si>
  <si>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</si>
  <si>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</si>
  <si>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</si>
  <si>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</si>
  <si>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</si>
  <si>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</si>
  <si>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</si>
  <si>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</si>
  <si>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</si>
  <si>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</si>
  <si>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</si>
  <si>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</si>
  <si>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</si>
  <si>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</si>
  <si>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</si>
  <si>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</si>
  <si>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</si>
  <si>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</si>
  <si>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</si>
  <si>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</si>
  <si>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</si>
  <si>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</si>
  <si>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</si>
  <si>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</si>
  <si>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</si>
  <si>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</si>
  <si>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</si>
  <si>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</si>
  <si>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</si>
  <si>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</si>
  <si>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</si>
  <si>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</si>
  <si>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</si>
  <si>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</si>
  <si>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</si>
  <si>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</si>
  <si>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</si>
  <si>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</si>
  <si>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</si>
  <si>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</si>
  <si>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</si>
  <si>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</si>
  <si>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</si>
  <si>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</si>
  <si>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</si>
  <si>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</si>
  <si>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</si>
  <si>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</si>
  <si>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</si>
  <si>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</si>
  <si>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</si>
  <si>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</si>
  <si>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</si>
  <si>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</si>
  <si>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</si>
  <si>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</si>
  <si>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</si>
  <si>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</si>
  <si>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</si>
  <si>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</si>
  <si>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</si>
  <si>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</si>
  <si>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</si>
  <si>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</si>
  <si>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</si>
  <si>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</si>
  <si>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</si>
  <si>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</si>
  <si>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</si>
  <si>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</si>
  <si>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</si>
  <si>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</si>
  <si>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</si>
  <si>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</si>
  <si>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</si>
  <si>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</si>
  <si>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</si>
  <si>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</si>
  <si>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</si>
  <si>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</si>
  <si>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</si>
  <si>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</si>
  <si>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</si>
  <si>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</si>
  <si>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</si>
  <si>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</si>
  <si>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</si>
  <si>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</si>
  <si>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</si>
  <si>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</si>
  <si>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</si>
  <si>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</si>
  <si>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</si>
  <si>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</si>
  <si>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</si>
  <si>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</si>
  <si>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</si>
  <si>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</si>
  <si>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</si>
  <si>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</si>
  <si>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</si>
  <si>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</si>
  <si>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</si>
  <si>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</si>
  <si>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</si>
  <si>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</si>
  <si>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</si>
  <si>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</si>
  <si>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</si>
  <si>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</si>
  <si>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</si>
  <si>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</si>
  <si>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</si>
  <si>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</si>
  <si>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</si>
  <si>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</si>
  <si>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</si>
  <si>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</si>
  <si>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</si>
  <si>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</si>
  <si>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</si>
  <si>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</si>
  <si>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</si>
  <si>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</si>
  <si>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</si>
  <si>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</si>
  <si>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</si>
  <si>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</si>
  <si>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</si>
  <si>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</si>
  <si>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</si>
  <si>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</si>
  <si>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</si>
  <si>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</si>
  <si>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</si>
  <si>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</si>
  <si>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</si>
  <si>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</si>
  <si>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</si>
  <si>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</si>
  <si>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</si>
  <si>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</si>
  <si>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</si>
  <si>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</si>
  <si>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</si>
  <si>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</si>
  <si>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</si>
  <si>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</si>
  <si>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</si>
  <si>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</si>
  <si>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</si>
  <si>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</si>
  <si>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</si>
  <si>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</si>
  <si>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</si>
  <si>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</si>
  <si>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</si>
  <si>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</si>
  <si>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</si>
  <si>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</si>
  <si>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</si>
  <si>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</si>
  <si>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</si>
  <si>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</si>
  <si>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</si>
  <si>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</si>
  <si>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</si>
  <si>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</si>
  <si>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</si>
  <si>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</si>
  <si>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</si>
  <si>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</si>
  <si>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</si>
  <si>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</si>
  <si>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</si>
  <si>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</si>
  <si>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</si>
  <si>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</si>
  <si>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</si>
  <si>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</si>
  <si>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</si>
  <si>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</si>
  <si>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</si>
  <si>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</si>
  <si>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</si>
  <si>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</si>
  <si>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</si>
  <si>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</si>
  <si>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</si>
  <si>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</si>
  <si>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</si>
  <si>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</si>
  <si>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</si>
  <si>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</si>
  <si>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</si>
  <si>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</si>
  <si>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</si>
  <si>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</si>
  <si>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</si>
  <si>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</si>
  <si>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</si>
  <si>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</si>
  <si>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</si>
  <si>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</si>
  <si>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</si>
  <si>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</si>
  <si>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</si>
  <si>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</si>
  <si>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</si>
  <si>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</si>
  <si>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</si>
  <si>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</si>
  <si>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</si>
  <si>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</si>
  <si>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</si>
  <si>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</si>
  <si>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</si>
  <si>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</si>
  <si>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</si>
  <si>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</si>
  <si>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</si>
  <si>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</si>
  <si>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</si>
  <si>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</si>
  <si>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</si>
  <si>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</si>
  <si>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</si>
  <si>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</si>
  <si>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</si>
  <si>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</si>
  <si>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</si>
  <si>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</si>
  <si>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</si>
  <si>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</si>
  <si>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</si>
  <si>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</si>
  <si>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</si>
  <si>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</si>
  <si>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</si>
  <si>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</si>
  <si>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</si>
  <si>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</si>
  <si>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</si>
  <si>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</si>
  <si>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</si>
  <si>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</si>
  <si>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</si>
  <si>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</si>
  <si>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</si>
  <si>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</si>
  <si>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</si>
  <si>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</si>
  <si>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</si>
  <si>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</si>
  <si>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</si>
  <si>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</si>
  <si>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</si>
  <si>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</si>
  <si>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</si>
  <si>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</si>
  <si>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</si>
  <si>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</si>
  <si>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</si>
  <si>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</si>
  <si>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</si>
  <si>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</si>
  <si>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</si>
  <si>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</si>
  <si>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</si>
  <si>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</si>
  <si>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</si>
  <si>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</si>
  <si>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</si>
  <si>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</si>
  <si>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</si>
  <si>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</si>
  <si>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</si>
  <si>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</si>
  <si>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</si>
  <si>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</si>
  <si>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</si>
  <si>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</si>
  <si>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</si>
  <si>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</si>
  <si>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</si>
  <si>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</si>
  <si>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</si>
  <si>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</si>
  <si>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</si>
  <si>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</si>
  <si>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</si>
  <si>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</si>
  <si>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</si>
  <si>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</si>
  <si>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</si>
  <si>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</si>
  <si>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</si>
  <si>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</si>
  <si>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</si>
  <si>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</si>
  <si>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</si>
  <si>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</si>
  <si>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</si>
  <si>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</si>
  <si>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</si>
  <si>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</si>
  <si>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</si>
  <si>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</si>
  <si>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</si>
  <si>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</si>
  <si>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</si>
  <si>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</si>
  <si>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</si>
  <si>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</si>
  <si>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</si>
  <si>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</si>
  <si>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</si>
  <si>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</si>
  <si>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</si>
  <si>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</si>
  <si>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</si>
  <si>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</si>
  <si>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</si>
  <si>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</si>
  <si>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</si>
  <si>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</si>
  <si>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</si>
  <si>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</si>
  <si>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</si>
  <si>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</si>
  <si>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</si>
  <si>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</si>
  <si>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</si>
  <si>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</si>
  <si>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</si>
  <si>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</si>
  <si>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</si>
  <si>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</si>
  <si>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</si>
  <si>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</si>
  <si>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</si>
  <si>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</si>
  <si>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</si>
  <si>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</si>
  <si>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</si>
  <si>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</si>
  <si>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</si>
  <si>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</si>
  <si>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</si>
  <si>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</si>
  <si>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</si>
  <si>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</si>
  <si>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</si>
  <si>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</si>
  <si>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</si>
  <si>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</si>
  <si>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</si>
  <si>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</si>
  <si>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</si>
  <si>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</si>
  <si>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</si>
  <si>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</si>
  <si>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</si>
  <si>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</si>
  <si>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</si>
  <si>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</si>
  <si>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</si>
  <si>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</si>
  <si>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</si>
  <si>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</si>
  <si>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</si>
  <si>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</si>
  <si>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</si>
  <si>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</si>
  <si>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</si>
  <si>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</si>
  <si>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</si>
  <si>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</si>
  <si>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</si>
  <si>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</si>
  <si>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</si>
  <si>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</si>
  <si>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</si>
  <si>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</si>
  <si>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</si>
  <si>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</si>
  <si>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</si>
  <si>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</si>
  <si>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</si>
  <si>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</si>
  <si>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</si>
  <si>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</si>
  <si>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</si>
  <si>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</si>
  <si>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</si>
  <si>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</si>
  <si>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</si>
  <si>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</si>
  <si>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</si>
  <si>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</si>
  <si>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</si>
  <si>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</si>
  <si>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</si>
  <si>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</si>
  <si>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</si>
  <si>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</si>
  <si>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</si>
  <si>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</si>
  <si>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</si>
  <si>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</si>
  <si>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</si>
  <si>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</si>
  <si>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</si>
  <si>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</si>
  <si>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</si>
  <si>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</si>
  <si>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</si>
  <si>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</si>
  <si>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</si>
  <si>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</si>
  <si>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</si>
  <si>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</si>
  <si>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</si>
  <si>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</si>
  <si>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</si>
  <si>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</si>
  <si>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</si>
  <si>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</si>
  <si>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</si>
  <si>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</si>
  <si>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</si>
  <si>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</si>
  <si>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</si>
  <si>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</si>
  <si>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</si>
  <si>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</si>
  <si>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</si>
  <si>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</si>
  <si>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</si>
  <si>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</si>
  <si>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</si>
  <si>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</si>
  <si>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</si>
  <si>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</si>
  <si>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</si>
  <si>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</si>
  <si>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</si>
  <si>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</si>
  <si>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</si>
  <si>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</si>
  <si>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</si>
  <si>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</si>
  <si>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</si>
  <si>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</si>
  <si>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</si>
  <si>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</si>
  <si>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</si>
  <si>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</si>
  <si>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</si>
  <si>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</si>
  <si>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</si>
  <si>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</si>
  <si>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</si>
  <si>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</si>
  <si>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</si>
  <si>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</si>
  <si>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</si>
  <si>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</si>
  <si>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</si>
  <si>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</si>
  <si>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</si>
  <si>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</si>
  <si>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</si>
  <si>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</si>
  <si>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</si>
  <si>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</si>
  <si>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</si>
  <si>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</si>
  <si>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</si>
  <si>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</si>
  <si>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</si>
  <si>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</si>
  <si>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</si>
  <si>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</si>
  <si>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</si>
  <si>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</si>
  <si>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</si>
  <si>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</si>
  <si>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</si>
  <si>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</si>
  <si>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</si>
  <si>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</si>
  <si>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</si>
  <si>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</si>
  <si>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</si>
  <si>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</si>
  <si>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</si>
  <si>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</si>
  <si>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</si>
  <si>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</si>
  <si>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</si>
  <si>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</si>
  <si>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</si>
  <si>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</si>
  <si>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</si>
  <si>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</si>
  <si>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</si>
  <si>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</si>
  <si>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</si>
  <si>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</si>
  <si>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</si>
  <si>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</si>
  <si>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</si>
  <si>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</si>
  <si>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</si>
  <si>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</si>
  <si>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</si>
  <si>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</si>
  <si>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</si>
  <si>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</si>
  <si>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</si>
  <si>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</si>
  <si>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</si>
  <si>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</si>
  <si>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</si>
  <si>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</si>
  <si>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</si>
  <si>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</si>
  <si>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</si>
  <si>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</si>
  <si>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</si>
  <si>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</si>
  <si>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</si>
  <si>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</si>
  <si>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</si>
  <si>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</si>
  <si>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</si>
  <si>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</si>
  <si>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</si>
  <si>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</si>
  <si>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</si>
  <si>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</si>
  <si>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</si>
  <si>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</si>
  <si>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</si>
  <si>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</si>
  <si>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</si>
  <si>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</si>
  <si>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</si>
  <si>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</si>
  <si>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</si>
  <si>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</si>
  <si>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</si>
  <si>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</si>
  <si>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</si>
  <si>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</si>
  <si>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</si>
  <si>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</si>
  <si>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</si>
  <si>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</si>
  <si>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</si>
  <si>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</si>
  <si>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</si>
  <si>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</si>
  <si>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</si>
  <si>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</si>
  <si>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</si>
  <si>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</si>
  <si>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</si>
  <si>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</si>
  <si>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</si>
  <si>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</si>
  <si>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</si>
  <si>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</si>
  <si>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</si>
  <si>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</si>
  <si>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</si>
  <si>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</si>
  <si>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</si>
  <si>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</si>
  <si>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</si>
  <si>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</si>
  <si>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</si>
  <si>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</si>
  <si>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</si>
  <si>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</si>
  <si>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</si>
  <si>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</si>
  <si>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</si>
  <si>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</si>
  <si>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</si>
  <si>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</si>
  <si>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</si>
  <si>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</si>
  <si>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</si>
  <si>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</si>
  <si>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</si>
  <si>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</si>
  <si>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</si>
  <si>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</si>
  <si>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</si>
  <si>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</si>
  <si>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</si>
  <si>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</si>
  <si>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</si>
  <si>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</si>
  <si>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</si>
  <si>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</si>
  <si>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</si>
  <si>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</si>
  <si>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</si>
  <si>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</si>
  <si>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</si>
  <si>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</si>
  <si>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</si>
  <si>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</si>
  <si>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</si>
  <si>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</si>
  <si>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</si>
  <si>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</si>
  <si>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</si>
  <si>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</si>
  <si>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</si>
  <si>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</si>
  <si>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</si>
  <si>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</si>
  <si>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</si>
  <si>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</si>
  <si>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</si>
  <si>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</si>
  <si>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</si>
  <si>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</si>
  <si>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</si>
  <si>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</si>
  <si>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</si>
  <si>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</si>
  <si>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</si>
  <si>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</si>
  <si>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</si>
  <si>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</si>
  <si>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</si>
  <si>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</si>
  <si>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</si>
  <si>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</si>
  <si>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</si>
  <si>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</si>
  <si>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</si>
  <si>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</si>
  <si>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</si>
  <si>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</si>
  <si>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</si>
  <si>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</si>
  <si>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</si>
  <si>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</si>
  <si>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</si>
  <si>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</si>
  <si>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</si>
  <si>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</si>
  <si>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</si>
  <si>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</si>
  <si>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</si>
  <si>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</si>
  <si>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</si>
  <si>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</si>
  <si>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</si>
  <si>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</si>
  <si>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</si>
  <si>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</si>
  <si>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</si>
  <si>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</si>
  <si>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</si>
  <si>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</si>
  <si>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</si>
  <si>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</si>
  <si>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</si>
  <si>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</si>
  <si>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</si>
  <si>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</si>
  <si>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</si>
  <si>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</si>
  <si>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</si>
  <si>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</si>
  <si>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</si>
  <si>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</si>
  <si>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</si>
  <si>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</si>
  <si>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</si>
  <si>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</si>
  <si>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</si>
  <si>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</si>
  <si>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</si>
  <si>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</si>
  <si>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</si>
  <si>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</si>
  <si>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</si>
  <si>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</si>
  <si>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</si>
  <si>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</si>
  <si>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</si>
  <si>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</si>
  <si>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</si>
  <si>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</si>
  <si>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</si>
  <si>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</si>
  <si>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</si>
  <si>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</si>
  <si>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</si>
  <si>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</si>
  <si>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</si>
  <si>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</si>
  <si>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</si>
  <si>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</si>
  <si>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</si>
  <si>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</si>
  <si>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</si>
  <si>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</si>
  <si>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</si>
  <si>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</si>
  <si>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</si>
  <si>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</si>
  <si>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</si>
  <si>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</si>
  <si>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</si>
  <si>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</si>
  <si>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</si>
  <si>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</si>
  <si>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</si>
  <si>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</si>
  <si>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</si>
  <si>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</si>
  <si>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</si>
  <si>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</si>
  <si>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</si>
  <si>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</si>
  <si>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</si>
  <si>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</si>
  <si>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</si>
  <si>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</si>
  <si>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</si>
  <si>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</si>
  <si>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</si>
  <si>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</si>
  <si>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</si>
  <si>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</si>
  <si>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</si>
  <si>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</si>
  <si>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</si>
  <si>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</si>
  <si>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</si>
  <si>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</si>
  <si>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</si>
  <si>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</si>
  <si>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</si>
  <si>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</si>
  <si>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</si>
  <si>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</si>
  <si>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</si>
  <si>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</si>
  <si>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</si>
  <si>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</si>
  <si>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</si>
  <si>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</si>
  <si>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</si>
  <si>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</si>
  <si>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</si>
  <si>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</si>
  <si>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</si>
  <si>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</si>
  <si>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</si>
  <si>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</si>
  <si>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</si>
  <si>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</si>
  <si>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</si>
  <si>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</si>
  <si>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</si>
  <si>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</si>
  <si>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</si>
  <si>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</si>
  <si>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</si>
  <si>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</si>
  <si>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</si>
  <si>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</si>
  <si>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</si>
  <si>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</si>
  <si>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</si>
  <si>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</si>
  <si>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</si>
  <si>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</si>
  <si>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</si>
  <si>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</si>
  <si>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</si>
  <si>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</si>
  <si>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</si>
  <si>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</si>
  <si>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</si>
  <si>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</si>
  <si>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</si>
  <si>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</si>
  <si>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</si>
  <si>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</si>
  <si>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</si>
  <si>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</si>
  <si>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</si>
  <si>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</si>
  <si>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</si>
  <si>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</si>
  <si>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</si>
  <si>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</si>
  <si>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</si>
  <si>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</si>
  <si>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</si>
  <si>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</si>
  <si>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</si>
  <si>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</si>
  <si>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</si>
  <si>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</si>
  <si>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</si>
  <si>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</si>
  <si>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</si>
  <si>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</si>
  <si>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</si>
  <si>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</si>
  <si>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</si>
  <si>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</si>
  <si>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</si>
  <si>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</si>
  <si>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</si>
  <si>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</si>
  <si>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</si>
  <si>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</si>
  <si>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</si>
  <si>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</si>
  <si>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</si>
  <si>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</si>
  <si>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</si>
  <si>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</si>
  <si>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</si>
  <si>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</si>
  <si>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</si>
  <si>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</si>
  <si>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</si>
  <si>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</si>
  <si>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</si>
  <si>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</si>
  <si>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</si>
  <si>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</si>
  <si>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</si>
  <si>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</si>
  <si>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</si>
  <si>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</si>
  <si>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</si>
  <si>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</si>
  <si>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</si>
  <si>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</si>
  <si>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</si>
  <si>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</si>
  <si>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</si>
  <si>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</si>
  <si>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</si>
  <si>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</si>
  <si>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</si>
  <si>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</si>
  <si>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</si>
  <si>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</si>
  <si>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</si>
  <si>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</si>
  <si>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</si>
  <si>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</si>
  <si>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</si>
  <si>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</si>
  <si>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</si>
  <si>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</si>
  <si>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</si>
  <si>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</si>
  <si>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</si>
  <si>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</si>
  <si>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</si>
  <si>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</si>
  <si>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</si>
  <si>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</si>
  <si>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</si>
  <si>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</si>
  <si>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</si>
  <si>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</si>
  <si>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</si>
  <si>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</si>
  <si>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</si>
  <si>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</si>
  <si>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</si>
  <si>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</si>
  <si>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</si>
  <si>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</si>
  <si>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</si>
  <si>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</si>
  <si>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</si>
  <si>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</si>
  <si>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</si>
  <si>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</si>
  <si>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</si>
  <si>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</si>
  <si>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</si>
  <si>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</si>
  <si>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</si>
  <si>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</si>
  <si>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</si>
  <si>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</si>
  <si>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</si>
  <si>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</si>
  <si>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</si>
  <si>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</si>
  <si>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</si>
  <si>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</si>
  <si>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</si>
  <si>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</si>
  <si>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</si>
  <si>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</si>
  <si>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</si>
  <si>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</si>
  <si>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</si>
  <si>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</si>
  <si>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</si>
  <si>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</si>
  <si>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</si>
  <si>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</si>
  <si>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</si>
  <si>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</si>
  <si>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</si>
  <si>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</si>
  <si>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</si>
  <si>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</si>
  <si>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</si>
  <si>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</si>
  <si>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</si>
  <si>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</si>
  <si>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</si>
  <si>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</si>
  <si>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</si>
  <si>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</si>
  <si>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</si>
  <si>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</si>
  <si>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</si>
  <si>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</si>
  <si>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</si>
  <si>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</si>
  <si>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</si>
  <si>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</si>
  <si>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</si>
  <si>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</si>
  <si>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</si>
  <si>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</si>
  <si>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</si>
  <si>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</si>
  <si>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</si>
  <si>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</si>
  <si>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</si>
  <si>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</si>
  <si>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</si>
  <si>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</si>
  <si>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</si>
  <si>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</si>
  <si>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</si>
  <si>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</si>
  <si>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</si>
  <si>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</si>
  <si>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</si>
  <si>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</si>
  <si>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</si>
  <si>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</si>
  <si>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</si>
  <si>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</si>
  <si>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</si>
  <si>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</si>
  <si>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</si>
  <si>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</si>
  <si>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</si>
  <si>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</si>
  <si>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</si>
  <si>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</si>
  <si>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</si>
  <si>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</si>
  <si>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</si>
  <si>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</si>
  <si>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</si>
  <si>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</si>
  <si>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</si>
  <si>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</si>
  <si>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</si>
  <si>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</si>
  <si>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</si>
  <si>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</si>
  <si>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</si>
  <si>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</si>
  <si>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</si>
  <si>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</si>
  <si>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</si>
  <si>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</si>
  <si>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</si>
  <si>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</si>
  <si>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</si>
  <si>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</si>
  <si>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</si>
  <si>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</si>
  <si>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</si>
  <si>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</si>
  <si>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</si>
  <si>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</si>
  <si>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</si>
  <si>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</si>
  <si>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</si>
  <si>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</si>
  <si>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</si>
  <si>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</si>
  <si>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</si>
  <si>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</si>
  <si>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</si>
  <si>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</si>
  <si>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</si>
  <si>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</si>
  <si>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</si>
  <si>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</si>
  <si>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</si>
  <si>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</si>
  <si>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</si>
  <si>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</si>
  <si>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</si>
  <si>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</si>
  <si>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</si>
  <si>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</si>
  <si>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</si>
  <si>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</si>
  <si>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</si>
  <si>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</si>
  <si>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</si>
  <si>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</si>
  <si>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</si>
  <si>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</si>
  <si>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</si>
  <si>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</si>
  <si>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</si>
  <si>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</si>
  <si>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</si>
  <si>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</si>
  <si>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</si>
  <si>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</si>
  <si>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</si>
  <si>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</si>
  <si>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</si>
  <si>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</si>
  <si>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</si>
  <si>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</si>
  <si>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</si>
  <si>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</si>
  <si>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</si>
  <si>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</si>
  <si>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</si>
  <si>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</si>
  <si>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</si>
  <si>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</si>
  <si>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</si>
  <si>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</si>
  <si>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</si>
  <si>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</si>
  <si>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</si>
  <si>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</si>
  <si>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</si>
  <si>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</si>
  <si>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</si>
  <si>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</si>
  <si>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</si>
  <si>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</si>
  <si>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</si>
  <si>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</si>
  <si>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</si>
  <si>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</si>
  <si>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</si>
  <si>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</si>
  <si>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</si>
  <si>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</si>
  <si>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</si>
  <si>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</si>
  <si>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</si>
  <si>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</si>
  <si>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</si>
  <si>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</si>
  <si>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</si>
  <si>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</si>
  <si>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</si>
  <si>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</si>
  <si>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</si>
  <si>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</si>
  <si>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</si>
  <si>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</si>
  <si>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</si>
  <si>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</si>
  <si>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</si>
  <si>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</si>
  <si>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</si>
  <si>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</si>
  <si>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</si>
  <si>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</si>
  <si>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</si>
  <si>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</si>
  <si>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</si>
  <si>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</si>
  <si>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</si>
  <si>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</si>
  <si>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</si>
  <si>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</si>
  <si>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</si>
  <si>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</si>
  <si>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</si>
  <si>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</si>
  <si>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</si>
  <si>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</si>
  <si>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</si>
  <si>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</si>
  <si>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</si>
  <si>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</si>
  <si>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</si>
  <si>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</si>
  <si>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</si>
  <si>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</si>
  <si>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</si>
  <si>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</si>
  <si>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</si>
  <si>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</si>
  <si>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</si>
  <si>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</si>
  <si>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</si>
  <si>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</si>
  <si>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</si>
  <si>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</si>
  <si>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</si>
  <si>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</si>
  <si>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</si>
  <si>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</si>
  <si>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</si>
  <si>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</si>
  <si>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</si>
  <si>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</si>
  <si>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</si>
  <si>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</si>
  <si>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</si>
  <si>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</si>
  <si>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</si>
  <si>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</si>
  <si>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</si>
  <si>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</si>
  <si>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</si>
  <si>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</si>
  <si>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</si>
  <si>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</si>
  <si>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</si>
  <si>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</si>
  <si>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</si>
  <si>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</si>
  <si>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</si>
  <si>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</si>
  <si>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</si>
  <si>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</si>
  <si>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</si>
  <si>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</si>
  <si>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</si>
  <si>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</si>
  <si>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</si>
  <si>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</si>
  <si>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</si>
  <si>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</si>
  <si>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</si>
  <si>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</si>
  <si>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</si>
  <si>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</si>
  <si>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</si>
  <si>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</si>
  <si>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</si>
  <si>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</si>
  <si>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</si>
  <si>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</si>
  <si>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</si>
  <si>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</si>
  <si>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</si>
  <si>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</si>
  <si>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</si>
  <si>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</si>
  <si>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</si>
  <si>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</si>
  <si>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</si>
  <si>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</si>
  <si>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</si>
  <si>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</si>
  <si>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</si>
  <si>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</si>
  <si>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</si>
  <si>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</si>
  <si>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</si>
  <si>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</si>
  <si>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</si>
  <si>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</si>
  <si>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</si>
  <si>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</si>
  <si>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</si>
  <si>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</si>
  <si>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</si>
  <si>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</si>
  <si>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</si>
  <si>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</si>
  <si>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</si>
  <si>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</si>
  <si>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</si>
  <si>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</si>
  <si>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</si>
  <si>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</si>
  <si>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</si>
  <si>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</si>
  <si>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</si>
  <si>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</si>
  <si>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</si>
  <si>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</si>
  <si>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</si>
  <si>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</si>
  <si>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</si>
  <si>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</si>
  <si>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</si>
  <si>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</si>
  <si>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</si>
  <si>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</si>
  <si>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</si>
  <si>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</si>
  <si>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</si>
  <si>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</si>
  <si>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</si>
  <si>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</si>
  <si>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</si>
  <si>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</si>
  <si>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</si>
  <si>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</si>
  <si>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</si>
  <si>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</si>
  <si>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</si>
  <si>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</si>
  <si>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</si>
  <si>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</si>
  <si>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</si>
  <si>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</si>
  <si>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</si>
  <si>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</si>
  <si>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</si>
  <si>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</si>
  <si>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</si>
  <si>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</si>
  <si>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</si>
  <si>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</si>
  <si>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</si>
  <si>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</si>
  <si>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</si>
  <si>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</si>
  <si>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</si>
  <si>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</si>
  <si>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</si>
  <si>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</si>
  <si>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</si>
  <si>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</si>
  <si>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</si>
  <si>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</si>
  <si>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</si>
  <si>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</si>
  <si>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</si>
  <si>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</si>
  <si>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</si>
  <si>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</si>
  <si>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</si>
  <si>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</si>
  <si>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</si>
  <si>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</si>
  <si>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</si>
  <si>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</si>
  <si>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</si>
  <si>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</si>
  <si>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</si>
  <si>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</si>
  <si>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</si>
  <si>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</si>
  <si>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</si>
  <si>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</si>
  <si>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</si>
  <si>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</si>
  <si>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</si>
  <si>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</si>
  <si>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</si>
  <si>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</si>
  <si>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</si>
  <si>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</si>
  <si>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</si>
  <si>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</si>
  <si>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</si>
  <si>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</si>
  <si>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</si>
  <si>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</si>
  <si>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</si>
  <si>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</si>
  <si>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</si>
  <si>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</si>
  <si>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</si>
  <si>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</si>
  <si>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</si>
  <si>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</si>
  <si>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</si>
  <si>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</si>
  <si>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</si>
  <si>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</si>
  <si>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</si>
  <si>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</si>
  <si>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</si>
  <si>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</si>
  <si>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</si>
  <si>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</si>
  <si>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</si>
  <si>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</si>
  <si>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</si>
  <si>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</si>
  <si>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</si>
  <si>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</si>
  <si>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</si>
  <si>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</si>
  <si>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</si>
  <si>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</si>
  <si>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</si>
  <si>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</si>
  <si>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</si>
  <si>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</si>
  <si>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</si>
  <si>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</si>
  <si>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</si>
  <si>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</si>
  <si>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</si>
  <si>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</si>
  <si>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</si>
  <si>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</si>
  <si>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</si>
  <si>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</si>
  <si>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</si>
  <si>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</si>
  <si>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</si>
  <si>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</si>
  <si>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</si>
  <si>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</si>
  <si>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</si>
  <si>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</si>
  <si>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</si>
  <si>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</si>
  <si>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</si>
  <si>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</si>
  <si>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</si>
  <si>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</si>
  <si>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</si>
  <si>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</si>
  <si>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</si>
  <si>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</si>
  <si>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</si>
  <si>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</si>
  <si>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</si>
  <si>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</si>
  <si>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</si>
  <si>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</si>
  <si>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</si>
  <si>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</si>
  <si>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</si>
  <si>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</si>
  <si>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</si>
  <si>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</si>
  <si>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</si>
  <si>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</si>
  <si>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</si>
  <si>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</si>
  <si>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</si>
  <si>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</si>
  <si>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</si>
  <si>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</si>
  <si>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</si>
  <si>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</si>
  <si>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</si>
  <si>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</si>
  <si>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</si>
  <si>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</si>
  <si>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</si>
  <si>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</si>
  <si>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</si>
  <si>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</si>
  <si>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</si>
  <si>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</si>
  <si>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</si>
  <si>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</si>
  <si>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</si>
  <si>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</si>
  <si>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</si>
  <si>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</si>
  <si>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</si>
  <si>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</si>
  <si>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</si>
  <si>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</si>
  <si>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</si>
  <si>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</si>
  <si>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</si>
  <si>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</si>
  <si>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</si>
  <si>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</si>
  <si>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</si>
  <si>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</si>
  <si>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</si>
  <si>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</si>
  <si>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</si>
  <si>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</si>
  <si>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</si>
  <si>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</si>
  <si>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</si>
  <si>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</si>
  <si>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</si>
  <si>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</si>
  <si>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</si>
  <si>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</si>
  <si>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</si>
  <si>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</si>
  <si>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</si>
  <si>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</si>
  <si>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</si>
  <si>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</si>
  <si>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</si>
  <si>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</si>
  <si>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</si>
  <si>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</si>
  <si>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</si>
  <si>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</si>
  <si>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</si>
  <si>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</si>
  <si>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</si>
  <si>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</si>
  <si>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</si>
  <si>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</si>
  <si>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</si>
  <si>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</si>
  <si>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</si>
  <si>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</si>
  <si>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</si>
  <si>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</si>
  <si>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</si>
  <si>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</si>
  <si>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</si>
  <si>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</si>
  <si>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</si>
  <si>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</si>
  <si>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</si>
  <si>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</si>
  <si>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</si>
  <si>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</si>
  <si>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</si>
  <si>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</si>
  <si>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</si>
  <si>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</si>
  <si>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</si>
  <si>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</si>
  <si>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</si>
  <si>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</si>
  <si>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</si>
  <si>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</si>
  <si>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</si>
  <si>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</si>
  <si>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</si>
  <si>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</si>
  <si>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</si>
  <si>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</si>
  <si>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</si>
  <si>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</si>
  <si>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</si>
  <si>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</si>
  <si>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</si>
  <si>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</si>
  <si>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</si>
  <si>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</si>
  <si>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</si>
  <si>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</si>
  <si>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</si>
  <si>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</si>
  <si>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</si>
  <si>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</si>
  <si>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</si>
  <si>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</si>
  <si>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</si>
  <si>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</si>
  <si>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</si>
  <si>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</si>
  <si>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</si>
  <si>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</si>
  <si>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</si>
  <si>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</si>
  <si>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</si>
  <si>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</si>
  <si>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</si>
  <si>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</si>
  <si>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</si>
  <si>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</si>
  <si>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</si>
  <si>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</si>
  <si>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</si>
  <si>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</si>
  <si>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</si>
  <si>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</si>
  <si>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</si>
  <si>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</si>
  <si>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</si>
  <si>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</si>
  <si>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</si>
  <si>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</si>
  <si>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</si>
  <si>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</si>
  <si>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</si>
  <si>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</si>
  <si>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</si>
  <si>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</si>
  <si>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</si>
  <si>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</si>
  <si>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</si>
  <si>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</si>
  <si>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</si>
  <si>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</si>
  <si>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</si>
  <si>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</si>
  <si>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</si>
  <si>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</si>
  <si>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</si>
  <si>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</si>
  <si>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</si>
  <si>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</si>
  <si>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</si>
  <si>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</si>
  <si>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</si>
  <si>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</si>
  <si>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</si>
  <si>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</si>
  <si>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</si>
  <si>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</si>
  <si>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</si>
  <si>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</si>
  <si>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</si>
  <si>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</si>
  <si>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</si>
  <si>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</si>
  <si>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</si>
  <si>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</si>
  <si>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</si>
  <si>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</si>
  <si>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</si>
  <si>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</si>
  <si>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</si>
  <si>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</si>
  <si>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</si>
  <si>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</si>
  <si>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</si>
  <si>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</si>
  <si>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</si>
  <si>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</si>
  <si>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</si>
  <si>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</si>
  <si>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</si>
  <si>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</si>
  <si>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</si>
  <si>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</si>
  <si>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</si>
  <si>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</si>
  <si>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</si>
  <si>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</si>
  <si>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</si>
  <si>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</si>
  <si>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</si>
  <si>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</si>
  <si>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</si>
  <si>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</si>
  <si>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</si>
  <si>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</si>
  <si>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</si>
  <si>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</si>
  <si>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</si>
  <si>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</si>
  <si>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</si>
  <si>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</si>
  <si>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</si>
  <si>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</si>
  <si>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</si>
  <si>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</si>
  <si>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</si>
  <si>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</si>
  <si>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</si>
  <si>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</si>
  <si>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</si>
  <si>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</si>
  <si>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</si>
  <si>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</si>
  <si>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</si>
  <si>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</si>
  <si>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</si>
  <si>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</si>
  <si>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</si>
  <si>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</si>
  <si>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</si>
  <si>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</si>
  <si>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</si>
  <si>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</si>
  <si>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</si>
  <si>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</si>
  <si>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</si>
  <si>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</si>
  <si>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</si>
  <si>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</si>
  <si>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</si>
  <si>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</si>
  <si>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</si>
  <si>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</si>
  <si>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</si>
  <si>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</si>
  <si>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</si>
  <si>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</si>
  <si>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</si>
  <si>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</si>
  <si>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</si>
  <si>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</si>
  <si>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</si>
  <si>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</si>
  <si>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</si>
  <si>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</si>
  <si>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</si>
  <si>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</si>
  <si>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</si>
  <si>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</si>
  <si>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</si>
  <si>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</si>
  <si>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</si>
  <si>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</si>
  <si>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</si>
  <si>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</si>
  <si>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</si>
  <si>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</si>
  <si>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</si>
  <si>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</si>
  <si>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</si>
  <si>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</si>
  <si>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</si>
  <si>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</si>
  <si>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</si>
  <si>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</si>
  <si>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</si>
  <si>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</si>
  <si>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</si>
  <si>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</si>
  <si>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</si>
  <si>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</si>
  <si>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</si>
  <si>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</si>
  <si>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</si>
  <si>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</si>
  <si>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</si>
  <si>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</si>
  <si>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</si>
  <si>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</si>
  <si>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</si>
  <si>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</si>
  <si>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</si>
  <si>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</si>
  <si>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</si>
  <si>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</si>
  <si>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</si>
  <si>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</si>
  <si>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</si>
  <si>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</si>
  <si>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</si>
  <si>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</si>
  <si>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</si>
  <si>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</si>
  <si>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</si>
  <si>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</si>
  <si>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</si>
  <si>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</si>
  <si>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</si>
  <si>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</si>
  <si>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</si>
  <si>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</si>
  <si>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</si>
  <si>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</si>
  <si>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</si>
  <si>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</si>
  <si>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</si>
  <si>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</si>
  <si>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</si>
  <si>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</si>
  <si>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</si>
  <si>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</si>
  <si>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</si>
  <si>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</si>
  <si>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</si>
  <si>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</si>
  <si>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</si>
  <si>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</si>
  <si>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</si>
  <si>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</si>
  <si>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</si>
  <si>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</si>
  <si>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</si>
  <si>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</si>
  <si>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</si>
  <si>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</si>
  <si>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</si>
  <si>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</si>
  <si>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</si>
  <si>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</si>
  <si>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</si>
  <si>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</si>
  <si>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</si>
  <si>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</si>
  <si>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</si>
  <si>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</si>
  <si>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</si>
  <si>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</si>
  <si>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</si>
  <si>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</si>
  <si>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</si>
  <si>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</si>
  <si>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</si>
  <si>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</si>
  <si>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</si>
  <si>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</si>
  <si>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</si>
  <si>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</si>
  <si>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</si>
  <si>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</si>
  <si>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</si>
  <si>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</si>
  <si>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</si>
  <si>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</si>
  <si>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</si>
  <si>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</si>
  <si>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</si>
  <si>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</si>
  <si>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</si>
  <si>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</si>
  <si>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</si>
  <si>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</si>
  <si>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</si>
  <si>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</si>
  <si>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</si>
  <si>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</si>
  <si>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</si>
  <si>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</si>
  <si>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</si>
  <si>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</si>
  <si>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</si>
  <si>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</si>
  <si>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</si>
  <si>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</si>
  <si>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</si>
  <si>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</si>
  <si>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</si>
  <si>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</si>
  <si>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</si>
  <si>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</si>
  <si>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</si>
  <si>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</si>
  <si>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</si>
  <si>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</si>
  <si>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</si>
  <si>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</si>
  <si>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</si>
  <si>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</si>
  <si>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</si>
  <si>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</si>
  <si>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</si>
  <si>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</si>
  <si>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</si>
  <si>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</si>
  <si>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</si>
  <si>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</si>
  <si>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</si>
  <si>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</si>
  <si>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</si>
  <si>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</si>
  <si>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</si>
  <si>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</si>
  <si>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</si>
  <si>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</si>
  <si>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</si>
  <si>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</si>
  <si>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</si>
  <si>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</si>
  <si>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</si>
  <si>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</si>
  <si>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</si>
  <si>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</si>
  <si>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</si>
  <si>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</si>
  <si>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</si>
  <si>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</si>
  <si>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</si>
  <si>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</si>
  <si>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</si>
  <si>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</si>
  <si>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</si>
  <si>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</si>
  <si>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</si>
  <si>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</si>
  <si>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</si>
  <si>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</si>
  <si>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</si>
  <si>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</si>
  <si>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</si>
  <si>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</si>
  <si>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</si>
  <si>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</si>
  <si>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</si>
  <si>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</si>
  <si>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</si>
  <si>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</si>
  <si>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</si>
  <si>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</si>
  <si>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</si>
  <si>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</si>
  <si>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</si>
  <si>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</si>
  <si>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</si>
  <si>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</si>
  <si>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</si>
  <si>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</si>
  <si>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</si>
  <si>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</si>
  <si>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</si>
  <si>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</si>
  <si>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</si>
  <si>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</si>
  <si>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</si>
  <si>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</si>
  <si>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</si>
  <si>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</si>
  <si>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</si>
  <si>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</si>
  <si>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</si>
  <si>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</si>
  <si>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</si>
  <si>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</si>
  <si>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</si>
  <si>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</si>
  <si>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</si>
  <si>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</si>
  <si>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</si>
  <si>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</si>
  <si>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</si>
  <si>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</si>
  <si>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</si>
  <si>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</si>
  <si>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</si>
  <si>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</si>
  <si>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</si>
  <si>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</si>
  <si>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</si>
  <si>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</si>
  <si>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</si>
  <si>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</si>
  <si>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</si>
  <si>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</si>
  <si>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</si>
  <si>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</si>
  <si>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</si>
  <si>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</si>
  <si>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</si>
  <si>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</si>
  <si>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</si>
  <si>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</si>
  <si>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</si>
  <si>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</si>
  <si>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</si>
  <si>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</si>
  <si>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</si>
  <si>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</si>
  <si>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</si>
  <si>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</si>
  <si>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</si>
  <si>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</si>
  <si>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</si>
  <si>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</si>
  <si>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</si>
  <si>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</si>
  <si>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</si>
  <si>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</si>
  <si>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</si>
  <si>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</si>
  <si>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</si>
  <si>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</si>
  <si>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</si>
  <si>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</si>
  <si>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</si>
  <si>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</si>
  <si>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</si>
  <si>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</si>
  <si>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</si>
  <si>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</si>
  <si>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</si>
  <si>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</si>
  <si>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</si>
  <si>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</si>
  <si>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</si>
  <si>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</si>
  <si>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</si>
  <si>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</si>
  <si>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</si>
  <si>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</si>
  <si>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</si>
  <si>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</si>
  <si>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</si>
  <si>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</si>
  <si>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</si>
  <si>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</si>
  <si>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</si>
  <si>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</si>
  <si>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</si>
  <si>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</si>
  <si>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</si>
  <si>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</si>
  <si>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</si>
  <si>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</si>
  <si>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</si>
  <si>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</si>
  <si>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</si>
  <si>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</si>
  <si>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</si>
  <si>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</si>
  <si>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</si>
  <si>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</si>
  <si>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</si>
  <si>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</si>
  <si>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</si>
  <si>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</si>
  <si>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</si>
  <si>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</si>
  <si>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</si>
  <si>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</si>
  <si>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</si>
  <si>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</si>
  <si>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</si>
  <si>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</si>
  <si>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</si>
  <si>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</si>
  <si>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</si>
  <si>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</si>
  <si>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</si>
  <si>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</si>
  <si>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</si>
  <si>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</si>
  <si>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</si>
  <si>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</si>
  <si>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</si>
  <si>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</si>
  <si>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</si>
  <si>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</si>
  <si>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</si>
  <si>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</si>
  <si>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</si>
  <si>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</si>
  <si>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</si>
  <si>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</si>
  <si>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</si>
  <si>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</si>
  <si>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</si>
  <si>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</si>
  <si>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</si>
  <si>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</si>
  <si>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</si>
  <si>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</si>
  <si>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</si>
  <si>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</si>
  <si>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</si>
  <si>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</si>
  <si>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</si>
  <si>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</si>
  <si>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</si>
  <si>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</si>
  <si>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</si>
  <si>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</si>
  <si>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</si>
  <si>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</si>
  <si>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</si>
  <si>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</si>
  <si>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</si>
  <si>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</si>
  <si>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</si>
  <si>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</si>
  <si>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</si>
  <si>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</si>
  <si>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</si>
  <si>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</si>
  <si>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</si>
  <si>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</si>
  <si>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</si>
  <si>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</si>
  <si>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</si>
  <si>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</si>
  <si>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</si>
  <si>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</si>
  <si>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</si>
  <si>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</si>
  <si>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</si>
  <si>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</si>
  <si>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</si>
  <si>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</si>
  <si>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</si>
  <si>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</si>
  <si>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</si>
  <si>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</si>
  <si>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</si>
  <si>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</si>
  <si>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</si>
  <si>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</si>
  <si>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</si>
  <si>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</si>
  <si>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</si>
  <si>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</si>
  <si>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</si>
  <si>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</si>
  <si>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</si>
  <si>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</si>
  <si>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</si>
  <si>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</si>
  <si>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</si>
  <si>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</si>
  <si>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</si>
  <si>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</si>
  <si>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</si>
  <si>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</si>
  <si>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</si>
  <si>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</si>
  <si>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</si>
  <si>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</si>
  <si>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</si>
  <si>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</si>
  <si>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</si>
  <si>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</si>
  <si>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</si>
  <si>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</si>
  <si>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</si>
  <si>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</si>
  <si>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</si>
  <si>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</si>
  <si>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</si>
  <si>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</si>
  <si>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</si>
  <si>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</si>
  <si>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</si>
  <si>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</si>
  <si>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</si>
  <si>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</si>
  <si>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</si>
  <si>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</si>
  <si>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</si>
  <si>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</si>
  <si>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</si>
  <si>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</si>
  <si>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</si>
  <si>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</si>
  <si>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</si>
  <si>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</si>
  <si>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</si>
  <si>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</si>
  <si>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</si>
  <si>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</si>
  <si>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</si>
  <si>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</si>
  <si>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</si>
  <si>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</si>
  <si>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</si>
  <si>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</si>
  <si>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</si>
  <si>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</si>
  <si>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</si>
  <si>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</si>
  <si>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</si>
  <si>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</si>
  <si>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</si>
  <si>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</si>
  <si>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</si>
  <si>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</si>
  <si>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</si>
  <si>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</si>
  <si>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</si>
  <si>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</si>
  <si>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</si>
  <si>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</si>
  <si>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</si>
  <si>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</si>
  <si>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</si>
  <si>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</si>
  <si>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</si>
  <si>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</si>
  <si>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</si>
  <si>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</si>
  <si>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</si>
  <si>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</si>
  <si>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</si>
  <si>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</si>
  <si>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</si>
  <si>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</si>
  <si>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</si>
  <si>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</si>
  <si>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</si>
  <si>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</si>
  <si>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</si>
  <si>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</si>
  <si>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</si>
  <si>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</si>
  <si>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</si>
  <si>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</si>
  <si>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</si>
  <si>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</si>
  <si>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</si>
  <si>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</si>
  <si>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</si>
  <si>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</si>
  <si>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</si>
  <si>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</si>
  <si>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</si>
  <si>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</si>
  <si>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</si>
  <si>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</si>
  <si>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</si>
  <si>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</si>
  <si>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</si>
  <si>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</si>
  <si>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</si>
  <si>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</si>
  <si>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</si>
  <si>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</si>
  <si>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</si>
  <si>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</si>
  <si>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</si>
  <si>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</si>
  <si>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</si>
  <si>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</si>
  <si>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</si>
  <si>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</si>
  <si>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</si>
  <si>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</si>
  <si>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</si>
  <si>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</si>
  <si>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</si>
  <si>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</si>
  <si>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</si>
  <si>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</si>
  <si>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</si>
  <si>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</si>
  <si>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</si>
  <si>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</si>
  <si>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</si>
  <si>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</si>
  <si>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</si>
  <si>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</si>
  <si>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</si>
  <si>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</si>
  <si>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</si>
  <si>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</si>
  <si>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</si>
  <si>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</si>
  <si>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</si>
  <si>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</si>
  <si>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</si>
  <si>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</si>
  <si>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</si>
  <si>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</si>
  <si>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</si>
  <si>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</si>
  <si>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</si>
  <si>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</si>
  <si>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</si>
  <si>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</si>
  <si>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</si>
  <si>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</si>
  <si>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</si>
  <si>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</si>
  <si>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</si>
  <si>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</si>
  <si>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</si>
  <si>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</si>
  <si>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</si>
  <si>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</si>
  <si>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</si>
  <si>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</si>
  <si>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</si>
  <si>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</si>
  <si>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</si>
  <si>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</si>
  <si>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</si>
  <si>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</si>
  <si>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</si>
  <si>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</si>
  <si>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</si>
  <si>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</si>
  <si>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</si>
  <si>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</si>
  <si>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</si>
  <si>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</si>
  <si>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</si>
  <si>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</si>
  <si>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</si>
  <si>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</si>
  <si>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</si>
  <si>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</si>
  <si>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</si>
  <si>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</si>
  <si>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</si>
  <si>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</si>
  <si>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</si>
  <si>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</si>
  <si>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</si>
  <si>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</si>
  <si>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</si>
  <si>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</si>
  <si>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</si>
  <si>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</si>
  <si>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</si>
  <si>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</si>
  <si>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</si>
  <si>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</si>
  <si>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</si>
  <si>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</si>
  <si>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</si>
  <si>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</si>
  <si>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</si>
  <si>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</si>
  <si>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</si>
  <si>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</si>
  <si>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</si>
  <si>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</si>
  <si>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</si>
  <si>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</si>
  <si>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</si>
  <si>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</si>
  <si>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</si>
  <si>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</si>
  <si>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</si>
  <si>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</si>
  <si>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</si>
  <si>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</si>
  <si>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</si>
  <si>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</si>
  <si>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</si>
  <si>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</si>
  <si>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</si>
  <si>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</si>
  <si>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</si>
  <si>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</si>
  <si>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</si>
  <si>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</si>
  <si>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</si>
  <si>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</si>
  <si>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</si>
  <si>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</si>
  <si>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</si>
  <si>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</si>
  <si>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</si>
  <si>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</si>
  <si>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</si>
  <si>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</si>
  <si>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</si>
  <si>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</si>
  <si>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</si>
  <si>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</si>
  <si>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</si>
  <si>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</si>
  <si>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</si>
  <si>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</si>
  <si>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</si>
  <si>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</si>
  <si>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</si>
  <si>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</si>
  <si>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</si>
  <si>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</si>
  <si>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</si>
  <si>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</si>
  <si>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</si>
  <si>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</si>
  <si>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</si>
  <si>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</si>
  <si>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</si>
  <si>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</si>
  <si>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</si>
  <si>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</si>
  <si>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</si>
  <si>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</si>
  <si>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</si>
  <si>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</si>
  <si>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</si>
  <si>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</si>
  <si>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</si>
  <si>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</si>
  <si>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</si>
  <si>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</si>
  <si>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</si>
  <si>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</si>
  <si>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</si>
  <si>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</si>
  <si>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</si>
  <si>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</si>
  <si>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</si>
  <si>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</si>
  <si>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</si>
  <si>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</si>
  <si>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</si>
  <si>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</si>
  <si>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</si>
  <si>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</si>
  <si>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</si>
  <si>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</si>
  <si>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</si>
  <si>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</si>
  <si>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</si>
  <si>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</si>
  <si>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</si>
  <si>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</si>
  <si>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</si>
  <si>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</si>
  <si>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</si>
  <si>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</si>
  <si>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</si>
  <si>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</si>
  <si>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</si>
  <si>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</si>
  <si>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</si>
  <si>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</si>
  <si>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</si>
  <si>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</si>
  <si>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</si>
  <si>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</si>
  <si>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</si>
  <si>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</si>
  <si>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</si>
  <si>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</si>
  <si>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</si>
  <si>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</si>
  <si>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</si>
  <si>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</si>
  <si>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</si>
  <si>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</si>
  <si>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</si>
  <si>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</si>
  <si>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</si>
  <si>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</si>
  <si>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</si>
  <si>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</si>
  <si>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</si>
  <si>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</si>
  <si>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</si>
  <si>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</si>
  <si>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</si>
  <si>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</si>
  <si>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</si>
  <si>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</si>
  <si>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</si>
  <si>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</si>
  <si>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</si>
  <si>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</si>
  <si>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</si>
  <si>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</si>
  <si>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</si>
  <si>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</si>
  <si>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</si>
  <si>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</si>
  <si>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</si>
  <si>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</si>
  <si>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</si>
  <si>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</si>
  <si>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</si>
  <si>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</si>
  <si>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</si>
  <si>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</si>
  <si>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</si>
  <si>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</si>
  <si>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</si>
  <si>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</si>
  <si>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</si>
  <si>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</si>
  <si>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</si>
  <si>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</si>
  <si>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</si>
  <si>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</si>
  <si>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</si>
  <si>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</si>
  <si>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</si>
  <si>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</si>
  <si>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</si>
  <si>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</si>
  <si>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</si>
  <si>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</si>
  <si>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</si>
  <si>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</si>
  <si>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</si>
  <si>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</si>
  <si>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</si>
  <si>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</si>
  <si>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</si>
  <si>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</si>
  <si>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</si>
  <si>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</si>
  <si>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</si>
  <si>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</si>
  <si>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</si>
  <si>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</si>
  <si>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</si>
  <si>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</si>
  <si>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</si>
  <si>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</si>
  <si>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</si>
  <si>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</si>
  <si>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</si>
  <si>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</si>
  <si>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</si>
  <si>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</si>
  <si>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</si>
  <si>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</si>
  <si>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</si>
  <si>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</si>
  <si>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</si>
  <si>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</si>
  <si>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</si>
  <si>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</si>
  <si>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</si>
  <si>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</si>
  <si>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</si>
  <si>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</si>
  <si>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</si>
  <si>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</si>
  <si>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</si>
  <si>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</si>
  <si>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</si>
  <si>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</si>
  <si>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</si>
  <si>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</si>
  <si>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</si>
  <si>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</si>
  <si>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</si>
  <si>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</si>
  <si>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</si>
  <si>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</si>
  <si>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</si>
  <si>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</si>
  <si>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</si>
  <si>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</si>
  <si>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</si>
  <si>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</si>
  <si>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</si>
  <si>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</si>
  <si>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</si>
  <si>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</si>
  <si>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</si>
  <si>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</si>
  <si>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</si>
  <si>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</si>
  <si>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</si>
  <si>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</si>
  <si>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</si>
  <si>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</si>
  <si>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</si>
  <si>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</si>
  <si>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</si>
  <si>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</si>
  <si>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</si>
  <si>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</si>
  <si>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</si>
  <si>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</si>
  <si>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</si>
  <si>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</si>
  <si>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</si>
  <si>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</si>
  <si>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</si>
  <si>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</si>
  <si>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</si>
  <si>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</si>
  <si>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</si>
  <si>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</si>
  <si>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</si>
  <si>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</si>
  <si>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</si>
  <si>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</si>
  <si>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</si>
  <si>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</si>
  <si>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</si>
  <si>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</si>
  <si>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</si>
  <si>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</si>
  <si>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</si>
  <si>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</si>
  <si>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</si>
  <si>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</si>
  <si>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</si>
  <si>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</si>
  <si>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</si>
  <si>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</si>
  <si>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</si>
  <si>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</si>
  <si>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</si>
  <si>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</si>
  <si>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</si>
  <si>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</si>
  <si>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</si>
  <si>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</si>
  <si>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</si>
  <si>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</si>
  <si>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</si>
  <si>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</si>
  <si>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</si>
  <si>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</si>
  <si>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</si>
  <si>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</si>
  <si>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</si>
  <si>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</si>
  <si>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</si>
  <si>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</si>
  <si>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</si>
  <si>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</si>
  <si>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</si>
  <si>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</si>
  <si>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</si>
  <si>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</si>
  <si>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</si>
  <si>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</si>
  <si>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</si>
  <si>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</si>
  <si>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</si>
  <si>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</si>
  <si>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</si>
  <si>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</si>
  <si>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</si>
  <si>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</si>
  <si>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</si>
  <si>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</si>
  <si>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</si>
  <si>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</si>
  <si>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</si>
  <si>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</si>
  <si>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</si>
  <si>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</si>
  <si>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</si>
  <si>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</si>
  <si>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</si>
  <si>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</si>
  <si>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</si>
  <si>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</si>
  <si>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</si>
  <si>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</si>
  <si>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</si>
  <si>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</si>
  <si>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</si>
  <si>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</si>
  <si>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</si>
  <si>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</si>
  <si>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</si>
  <si>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</si>
  <si>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</si>
  <si>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</si>
  <si>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</si>
  <si>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</si>
  <si>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</si>
  <si>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</si>
  <si>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</si>
  <si>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</si>
  <si>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</si>
  <si>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</si>
  <si>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</si>
  <si>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</si>
  <si>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</si>
  <si>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</si>
  <si>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</si>
  <si>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</si>
  <si>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</si>
  <si>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</si>
  <si>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</si>
  <si>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</si>
  <si>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</si>
  <si>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</si>
  <si>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</si>
  <si>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</si>
  <si>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</si>
  <si>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</si>
  <si>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</si>
  <si>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</si>
  <si>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</si>
  <si>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</si>
  <si>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</si>
  <si>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</si>
  <si>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</si>
  <si>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</si>
  <si>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</si>
  <si>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</si>
  <si>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</si>
  <si>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</si>
  <si>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</si>
  <si>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</si>
  <si>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</si>
  <si>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</si>
  <si>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</si>
  <si>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</si>
  <si>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</si>
  <si>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</si>
  <si>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</si>
  <si>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</si>
  <si>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</si>
  <si>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</si>
  <si>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</si>
  <si>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</si>
  <si>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</si>
  <si>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</si>
  <si>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</si>
  <si>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</si>
  <si>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</si>
  <si>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</si>
  <si>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</si>
  <si>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</si>
  <si>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</si>
  <si>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</si>
  <si>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</si>
  <si>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</si>
  <si>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</si>
  <si>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</si>
  <si>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</si>
  <si>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</si>
  <si>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</si>
  <si>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</si>
  <si>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</si>
  <si>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</si>
  <si>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</si>
  <si>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</si>
  <si>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</si>
  <si>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</si>
  <si>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</si>
  <si>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</si>
  <si>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</si>
  <si>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</si>
  <si>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</si>
  <si>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</si>
  <si>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</si>
  <si>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</si>
  <si>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</si>
  <si>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</si>
  <si>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</si>
  <si>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</si>
  <si>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</si>
  <si>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</si>
  <si>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</si>
  <si>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</si>
  <si>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</si>
  <si>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</si>
  <si>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</si>
  <si>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</si>
  <si>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</si>
  <si>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</si>
  <si>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</si>
  <si>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</si>
  <si>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</si>
  <si>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</si>
  <si>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</si>
  <si>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</si>
  <si>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</si>
  <si>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</si>
  <si>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</si>
  <si>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</si>
  <si>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</si>
  <si>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</si>
  <si>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</si>
  <si>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</si>
  <si>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</si>
  <si>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</si>
  <si>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</si>
  <si>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</si>
  <si>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</si>
  <si>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</si>
  <si>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</si>
  <si>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</si>
  <si>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</si>
  <si>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</si>
  <si>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</si>
  <si>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</si>
  <si>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</si>
  <si>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</si>
  <si>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</si>
  <si>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</si>
  <si>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</si>
  <si>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</si>
  <si>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</si>
  <si>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</si>
  <si>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</si>
  <si>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</si>
  <si>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</si>
  <si>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</si>
  <si>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</si>
  <si>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</si>
  <si>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</si>
  <si>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</si>
  <si>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</si>
  <si>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</si>
  <si>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</si>
  <si>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</si>
  <si>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</si>
  <si>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</si>
  <si>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</si>
  <si>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</si>
  <si>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</si>
  <si>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</si>
  <si>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</si>
  <si>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</si>
  <si>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</si>
  <si>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</si>
  <si>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</si>
  <si>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</si>
  <si>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</si>
  <si>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</si>
  <si>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</si>
  <si>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</si>
  <si>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</si>
  <si>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</si>
  <si>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</si>
  <si>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</si>
  <si>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</si>
  <si>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</si>
  <si>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</si>
  <si>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</si>
  <si>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</si>
  <si>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</si>
  <si>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</si>
  <si>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</si>
  <si>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</si>
  <si>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</si>
  <si>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</si>
  <si>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</si>
  <si>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</si>
  <si>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</si>
  <si>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</si>
  <si>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</si>
  <si>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</si>
  <si>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</si>
  <si>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</si>
  <si>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</si>
  <si>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</si>
  <si>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</si>
  <si>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</si>
  <si>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</si>
  <si>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</si>
  <si>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</si>
  <si>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</si>
  <si>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</si>
  <si>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</si>
  <si>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</si>
  <si>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</si>
  <si>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</si>
  <si>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</si>
  <si>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</si>
  <si>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</si>
  <si>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</si>
  <si>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</si>
  <si>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</si>
  <si>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</si>
  <si>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</si>
  <si>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</si>
  <si>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</si>
  <si>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</si>
  <si>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</si>
  <si>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</si>
  <si>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</si>
  <si>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</si>
  <si>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</si>
  <si>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</si>
  <si>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</si>
  <si>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</si>
  <si>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</si>
  <si>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</si>
  <si>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</si>
  <si>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</si>
  <si>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</si>
  <si>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</si>
  <si>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</si>
  <si>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</si>
  <si>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</si>
  <si>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</si>
  <si>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</si>
  <si>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</si>
  <si>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</si>
  <si>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</si>
  <si>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</si>
  <si>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</si>
  <si>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</si>
  <si>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</si>
  <si>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</si>
  <si>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</si>
  <si>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</si>
  <si>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</si>
  <si>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</si>
  <si>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</si>
  <si>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</si>
  <si>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</si>
  <si>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</si>
  <si>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</si>
  <si>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</si>
  <si>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</si>
  <si>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</si>
  <si>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</si>
  <si>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</si>
  <si>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</si>
  <si>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</si>
  <si>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</si>
  <si>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</si>
  <si>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</si>
  <si>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</si>
  <si>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</si>
  <si>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</si>
  <si>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</si>
  <si>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</si>
  <si>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</si>
  <si>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</si>
  <si>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</si>
  <si>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</si>
  <si>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</si>
  <si>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</si>
  <si>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</si>
  <si>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</si>
  <si>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</si>
  <si>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</si>
  <si>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</si>
  <si>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</si>
  <si>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</si>
  <si>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</si>
  <si>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</si>
  <si>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</si>
  <si>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</si>
  <si>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</si>
  <si>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</si>
  <si>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</si>
  <si>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</si>
  <si>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</si>
  <si>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</si>
  <si>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</si>
  <si>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</si>
  <si>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</si>
  <si>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</si>
  <si>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</si>
  <si>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</si>
  <si>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</si>
  <si>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</si>
  <si>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</si>
  <si>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</si>
  <si>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</si>
  <si>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</si>
  <si>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</si>
  <si>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</si>
  <si>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</si>
  <si>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</si>
  <si>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</si>
  <si>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</si>
  <si>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</si>
  <si>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</si>
  <si>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</si>
  <si>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</si>
  <si>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</si>
  <si>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</si>
  <si>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</si>
  <si>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</si>
  <si>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</si>
  <si>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</si>
  <si>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</si>
  <si>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</si>
  <si>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</si>
  <si>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</si>
  <si>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</si>
  <si>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</si>
  <si>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</si>
  <si>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</si>
  <si>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</si>
  <si>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</si>
  <si>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</si>
  <si>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</si>
  <si>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</si>
  <si>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</si>
  <si>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</si>
  <si>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</si>
  <si>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</si>
  <si>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</si>
  <si>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</si>
  <si>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</si>
  <si>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</si>
  <si>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</si>
  <si>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</si>
  <si>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</si>
  <si>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</si>
  <si>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</si>
  <si>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</si>
  <si>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</si>
  <si>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</si>
  <si>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</si>
  <si>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</si>
  <si>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</si>
  <si>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</si>
  <si>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</si>
  <si>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</si>
  <si>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</si>
  <si>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</si>
  <si>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</si>
  <si>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</si>
  <si>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</si>
  <si>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</si>
  <si>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</si>
  <si>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</si>
  <si>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</si>
  <si>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</si>
  <si>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</si>
  <si>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</si>
  <si>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</si>
  <si>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</si>
  <si>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</si>
  <si>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</si>
  <si>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</si>
  <si>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</si>
  <si>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</si>
  <si>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</si>
  <si>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</si>
  <si>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</si>
  <si>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</si>
  <si>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</si>
  <si>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</si>
  <si>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</si>
  <si>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</si>
  <si>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</si>
  <si>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</si>
  <si>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</si>
  <si>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</si>
  <si>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</si>
  <si>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</si>
  <si>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</si>
  <si>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</si>
  <si>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</si>
  <si>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</si>
  <si>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</si>
  <si>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</si>
  <si>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</si>
  <si>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</si>
  <si>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</si>
  <si>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</si>
  <si>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</si>
  <si>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</si>
  <si>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</si>
  <si>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</si>
  <si>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</si>
  <si>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</si>
  <si>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</si>
  <si>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</si>
  <si>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</si>
  <si>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</si>
  <si>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</si>
  <si>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</si>
  <si>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</si>
  <si>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</si>
  <si>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</si>
  <si>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</si>
  <si>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</si>
  <si>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</si>
  <si>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</si>
  <si>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</si>
  <si>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</si>
  <si>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</si>
  <si>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</si>
  <si>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</si>
  <si>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</si>
  <si>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</si>
  <si>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</si>
  <si>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</si>
  <si>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</si>
  <si>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</si>
  <si>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</si>
  <si>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</si>
  <si>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</si>
  <si>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</si>
  <si>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</si>
  <si>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</si>
  <si>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</si>
  <si>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</si>
  <si>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</si>
  <si>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</si>
  <si>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</si>
  <si>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</si>
  <si>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</si>
  <si>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</si>
  <si>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</si>
  <si>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</si>
  <si>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</si>
  <si>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</si>
  <si>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</si>
  <si>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</si>
  <si>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</si>
  <si>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</si>
  <si>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</si>
  <si>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</si>
  <si>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</si>
  <si>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</si>
  <si>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</si>
  <si>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</si>
  <si>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</si>
  <si>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</si>
  <si>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</si>
  <si>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</si>
  <si>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</si>
  <si>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</si>
  <si>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</si>
  <si>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</si>
  <si>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</si>
  <si>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</si>
  <si>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</si>
  <si>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</si>
  <si>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</si>
  <si>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</si>
  <si>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</si>
  <si>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</si>
  <si>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</si>
  <si>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</si>
  <si>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</si>
  <si>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</si>
  <si>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</si>
  <si>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</si>
  <si>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</si>
  <si>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</si>
  <si>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</si>
  <si>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</si>
  <si>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</si>
  <si>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</si>
  <si>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</si>
  <si>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</si>
  <si>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</si>
  <si>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</si>
  <si>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</si>
  <si>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</si>
  <si>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</si>
  <si>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</si>
  <si>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</si>
  <si>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</si>
  <si>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</si>
  <si>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</si>
  <si>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</si>
  <si>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</si>
  <si>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</si>
  <si>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</si>
  <si>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</si>
  <si>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</si>
  <si>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</si>
  <si>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</si>
  <si>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</si>
  <si>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</si>
  <si>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</si>
  <si>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</si>
  <si>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</si>
  <si>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</si>
  <si>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</si>
  <si>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</si>
  <si>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</si>
  <si>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</si>
  <si>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</si>
  <si>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</si>
  <si>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</si>
  <si>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</si>
  <si>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</si>
  <si>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</si>
  <si>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</si>
  <si>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</si>
  <si>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</si>
  <si>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</si>
  <si>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</si>
  <si>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</si>
  <si>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</si>
  <si>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</si>
  <si>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</si>
  <si>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</si>
  <si>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</si>
  <si>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</si>
  <si>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</si>
  <si>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</si>
  <si>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</si>
  <si>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</si>
  <si>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</si>
  <si>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</si>
  <si>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</si>
  <si>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</si>
  <si>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</si>
  <si>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</si>
  <si>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</si>
  <si>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</si>
  <si>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</si>
  <si>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</si>
  <si>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</si>
  <si>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</si>
  <si>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</si>
  <si>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</si>
  <si>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</si>
  <si>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</si>
  <si>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</si>
  <si>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</si>
  <si>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</si>
  <si>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</si>
  <si>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</si>
  <si>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</si>
  <si>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</si>
  <si>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</si>
  <si>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</si>
  <si>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</si>
  <si>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</si>
  <si>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</si>
  <si>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</si>
  <si>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</si>
  <si>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</si>
  <si>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</si>
  <si>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</si>
  <si>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</si>
  <si>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</si>
  <si>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</si>
  <si>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</si>
  <si>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</si>
  <si>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</si>
  <si>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</si>
  <si>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</si>
  <si>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</si>
  <si>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</si>
  <si>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</si>
  <si>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</si>
  <si>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</si>
  <si>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</si>
  <si>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</si>
  <si>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</si>
  <si>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</si>
  <si>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</si>
  <si>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</si>
  <si>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</si>
  <si>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</si>
  <si>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</si>
  <si>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</si>
  <si>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</si>
  <si>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</si>
  <si>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</si>
  <si>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</si>
  <si>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</si>
  <si>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</si>
  <si>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</si>
  <si>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</si>
  <si>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</si>
  <si>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</si>
  <si>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</si>
  <si>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</si>
  <si>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</si>
  <si>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</si>
  <si>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</si>
  <si>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</si>
  <si>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</si>
  <si>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</si>
  <si>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</si>
  <si>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</si>
  <si>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</si>
  <si>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</si>
  <si>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</si>
  <si>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</si>
  <si>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</si>
  <si>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</si>
  <si>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</si>
  <si>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</si>
  <si>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</si>
  <si>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</si>
  <si>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</si>
  <si>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</si>
  <si>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</si>
  <si>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</si>
  <si>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</si>
  <si>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</si>
  <si>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</si>
  <si>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</si>
  <si>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</si>
  <si>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</si>
  <si>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</si>
  <si>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</si>
  <si>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</si>
  <si>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</si>
  <si>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</si>
  <si>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</si>
  <si>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</si>
  <si>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</si>
  <si>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</si>
  <si>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</si>
  <si>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</si>
  <si>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</si>
  <si>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</si>
  <si>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</si>
  <si>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</si>
  <si>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</si>
  <si>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</si>
  <si>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</si>
  <si>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</si>
  <si>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</si>
  <si>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</si>
  <si>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</si>
  <si>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</si>
  <si>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</si>
  <si>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</si>
  <si>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</si>
  <si>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</si>
  <si>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</si>
  <si>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</si>
  <si>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</si>
  <si>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</si>
  <si>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</si>
  <si>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</si>
  <si>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</si>
  <si>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</si>
  <si>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</si>
  <si>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</si>
  <si>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</si>
  <si>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</si>
  <si>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</si>
  <si>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</si>
  <si>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</si>
  <si>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</si>
  <si>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</si>
  <si>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</si>
  <si>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</si>
  <si>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</si>
  <si>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</si>
  <si>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</si>
  <si>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</si>
  <si>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</si>
  <si>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</si>
  <si>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</si>
  <si>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</si>
  <si>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</si>
  <si>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</si>
  <si>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</si>
  <si>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</si>
  <si>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</si>
  <si>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</si>
  <si>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</si>
  <si>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</si>
  <si>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</si>
  <si>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</si>
  <si>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</si>
  <si>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</si>
  <si>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</si>
  <si>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</si>
  <si>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</si>
  <si>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</si>
  <si>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</si>
  <si>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</si>
  <si>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</si>
  <si>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</si>
  <si>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</si>
  <si>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</si>
  <si>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</si>
  <si>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</si>
  <si>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</si>
  <si>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</si>
  <si>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</si>
  <si>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</si>
  <si>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</si>
  <si>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</si>
  <si>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</si>
  <si>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</si>
  <si>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</si>
  <si>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</si>
  <si>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</si>
  <si>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</si>
  <si>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</si>
  <si>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</si>
  <si>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</si>
  <si>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</si>
  <si>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</si>
  <si>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</si>
  <si>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</si>
  <si>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</si>
  <si>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</si>
  <si>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</si>
  <si>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</si>
  <si>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</si>
  <si>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</si>
  <si>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</si>
  <si>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</si>
  <si>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</si>
  <si>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</si>
  <si>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</si>
  <si>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</si>
  <si>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</si>
  <si>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</si>
  <si>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</si>
  <si>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</si>
  <si>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</si>
  <si>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</si>
  <si>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</si>
  <si>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</si>
  <si>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</si>
  <si>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</si>
  <si>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</si>
  <si>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</si>
  <si>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</si>
  <si>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</si>
  <si>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</si>
  <si>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</si>
  <si>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</si>
  <si>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</si>
  <si>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</si>
  <si>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</si>
  <si>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</si>
  <si>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</si>
  <si>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</si>
  <si>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</si>
  <si>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</si>
  <si>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</si>
  <si>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</si>
  <si>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</si>
  <si>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</si>
  <si>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</si>
  <si>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</si>
  <si>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</si>
  <si>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</si>
  <si>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</si>
  <si>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</si>
  <si>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</si>
  <si>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</si>
  <si>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</si>
  <si>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</si>
  <si>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</si>
  <si>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</si>
  <si>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</si>
  <si>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</si>
  <si>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</si>
  <si>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</si>
  <si>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</si>
  <si>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</si>
  <si>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</si>
  <si>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</si>
  <si>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</si>
  <si>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</si>
  <si>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</si>
  <si>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</si>
  <si>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</si>
  <si>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</si>
  <si>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</si>
  <si>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</si>
  <si>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</si>
  <si>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</si>
  <si>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</si>
  <si>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</si>
  <si>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</si>
  <si>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</si>
  <si>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</si>
  <si>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</si>
  <si>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</si>
  <si>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</si>
  <si>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</si>
  <si>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</si>
  <si>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</si>
  <si>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</si>
  <si>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</si>
  <si>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</si>
  <si>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</si>
  <si>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</si>
  <si>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</si>
  <si>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</si>
  <si>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</si>
  <si>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</si>
  <si>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</si>
  <si>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</si>
  <si>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</si>
  <si>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</si>
  <si>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</si>
  <si>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</si>
  <si>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</si>
  <si>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</si>
  <si>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</si>
  <si>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</si>
  <si>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</si>
  <si>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</si>
  <si>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</si>
  <si>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</si>
  <si>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</si>
  <si>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</si>
  <si>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</si>
  <si>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</si>
  <si>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</si>
  <si>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</si>
  <si>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</si>
  <si>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</si>
  <si>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</si>
  <si>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</si>
  <si>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</si>
  <si>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</si>
  <si>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</si>
  <si>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</si>
  <si>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</si>
  <si>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</si>
  <si>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</si>
  <si>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</si>
  <si>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</si>
  <si>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</si>
  <si>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</si>
  <si>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</si>
  <si>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</si>
  <si>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</si>
  <si>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</si>
  <si>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</si>
  <si>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</si>
  <si>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</si>
  <si>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</si>
  <si>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</si>
  <si>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</si>
  <si>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</si>
  <si>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</si>
  <si>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</si>
  <si>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</si>
  <si>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</si>
  <si>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</si>
  <si>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</si>
  <si>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</si>
  <si>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</si>
  <si>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</si>
  <si>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</si>
  <si>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</si>
  <si>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</si>
  <si>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</si>
  <si>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</si>
  <si>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</si>
  <si>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</si>
  <si>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</si>
  <si>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</si>
  <si>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</si>
  <si>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</si>
  <si>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</si>
  <si>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</si>
  <si>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</si>
  <si>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</si>
  <si>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</si>
  <si>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</si>
  <si>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</si>
  <si>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</si>
  <si>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</si>
  <si>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</si>
  <si>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</si>
  <si>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</si>
  <si>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</si>
  <si>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</si>
  <si>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</si>
  <si>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</si>
  <si>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</si>
  <si>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</si>
  <si>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</si>
  <si>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</si>
  <si>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</si>
  <si>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</si>
  <si>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</si>
  <si>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</si>
  <si>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</si>
  <si>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</si>
  <si>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</si>
  <si>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</si>
  <si>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</si>
  <si>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</si>
  <si>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</si>
  <si>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</si>
  <si>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</si>
  <si>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</si>
  <si>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</si>
  <si>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</si>
  <si>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</si>
  <si>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</si>
  <si>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</si>
  <si>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</si>
  <si>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</si>
  <si>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</si>
  <si>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</si>
  <si>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</si>
  <si>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</si>
  <si>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</si>
  <si>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</si>
  <si>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</si>
  <si>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</si>
  <si>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</si>
  <si>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</si>
  <si>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</si>
  <si>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</si>
  <si>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</si>
  <si>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</si>
  <si>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</si>
  <si>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</si>
  <si>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</si>
  <si>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</si>
  <si>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</si>
  <si>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</si>
  <si>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</si>
  <si>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</si>
  <si>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</si>
  <si>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</si>
  <si>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</si>
  <si>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</si>
  <si>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</si>
  <si>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</si>
  <si>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</si>
  <si>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</si>
  <si>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</si>
  <si>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</si>
  <si>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</si>
  <si>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</si>
  <si>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</si>
  <si>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</si>
  <si>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</si>
  <si>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</si>
  <si>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</si>
  <si>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</si>
  <si>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</si>
  <si>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</si>
  <si>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</si>
  <si>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</si>
  <si>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</si>
  <si>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</si>
  <si>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</si>
  <si>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</si>
  <si>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</si>
  <si>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</si>
  <si>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</si>
  <si>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</si>
  <si>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</si>
  <si>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</si>
  <si>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</si>
  <si>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</si>
  <si>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</si>
  <si>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</si>
  <si>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</si>
  <si>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</si>
  <si>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</si>
  <si>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</si>
  <si>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</si>
  <si>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</si>
  <si>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</si>
  <si>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</si>
  <si>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</si>
  <si>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</si>
  <si>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</si>
  <si>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</si>
  <si>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</si>
  <si>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</si>
  <si>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</si>
  <si>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</si>
  <si>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</si>
  <si>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</si>
  <si>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</si>
  <si>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</si>
  <si>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</si>
  <si>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</si>
  <si>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</si>
  <si>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</si>
  <si>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</si>
  <si>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</si>
  <si>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</si>
  <si>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</si>
  <si>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</si>
  <si>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</si>
  <si>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</si>
  <si>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</si>
  <si>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</si>
  <si>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</si>
  <si>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</si>
  <si>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</si>
  <si>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</si>
  <si>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</si>
  <si>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</si>
  <si>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</si>
  <si>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</si>
  <si>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</si>
  <si>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</si>
  <si>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</si>
  <si>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</si>
  <si>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</si>
  <si>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</si>
  <si>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</si>
  <si>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</si>
  <si>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</si>
  <si>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</si>
  <si>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</si>
  <si>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</si>
  <si>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</si>
  <si>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</si>
  <si>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</si>
  <si>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</si>
  <si>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</si>
  <si>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</si>
  <si>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</si>
  <si>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</si>
  <si>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</si>
  <si>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</si>
  <si>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</si>
  <si>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</si>
  <si>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</si>
  <si>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</si>
  <si>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</si>
  <si>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</si>
  <si>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</si>
  <si>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</si>
  <si>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</si>
  <si>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</si>
  <si>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</si>
  <si>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</si>
  <si>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</si>
  <si>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</si>
  <si>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</si>
  <si>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</si>
  <si>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</si>
  <si>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</si>
  <si>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</si>
  <si>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</si>
  <si>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</si>
  <si>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</si>
  <si>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</si>
  <si>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</si>
  <si>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</si>
  <si>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</si>
  <si>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</si>
  <si>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</si>
  <si>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</si>
  <si>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</si>
  <si>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</si>
  <si>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</si>
  <si>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</si>
  <si>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</si>
  <si>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</si>
  <si>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</si>
  <si>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</si>
  <si>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</si>
  <si>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</si>
  <si>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</si>
  <si>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</si>
  <si>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</si>
  <si>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</si>
  <si>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</si>
  <si>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</si>
  <si>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</si>
  <si>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</si>
  <si>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</si>
  <si>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</si>
  <si>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</si>
  <si>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</si>
  <si>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</si>
  <si>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</si>
  <si>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</si>
  <si>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</si>
  <si>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</si>
  <si>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</si>
  <si>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</si>
  <si>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</si>
  <si>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</si>
  <si>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</si>
  <si>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</si>
  <si>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</si>
  <si>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</si>
  <si>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</si>
  <si>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</si>
  <si>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</si>
  <si>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</si>
  <si>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</si>
  <si>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</si>
  <si>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</si>
  <si>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</si>
  <si>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</si>
  <si>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</si>
  <si>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</si>
  <si>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</si>
  <si>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</si>
  <si>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</si>
  <si>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</si>
  <si>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</si>
  <si>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</si>
  <si>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</si>
  <si>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</si>
  <si>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</si>
  <si>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</si>
  <si>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</si>
  <si>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</si>
  <si>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</si>
  <si>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</si>
  <si>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</si>
  <si>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</si>
  <si>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</si>
  <si>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</si>
  <si>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</si>
  <si>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</si>
  <si>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</si>
  <si>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</si>
  <si>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</si>
  <si>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</si>
  <si>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</si>
  <si>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</si>
  <si>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</si>
  <si>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</si>
  <si>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</si>
  <si>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</si>
  <si>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</si>
  <si>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</si>
  <si>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</si>
  <si>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</si>
  <si>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</si>
  <si>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</si>
  <si>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</si>
  <si>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</si>
  <si>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</si>
  <si>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</si>
  <si>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</si>
  <si>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</si>
  <si>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</si>
  <si>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</si>
  <si>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</si>
  <si>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</si>
  <si>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</si>
  <si>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</si>
  <si>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</si>
  <si>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</si>
  <si>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</si>
  <si>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</si>
  <si>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</si>
  <si>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</si>
  <si>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</si>
  <si>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</si>
  <si>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</si>
  <si>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</si>
  <si>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</si>
  <si>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</si>
  <si>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</si>
  <si>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</si>
  <si>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</si>
  <si>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</si>
  <si>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</si>
  <si>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</si>
  <si>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</si>
  <si>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</si>
  <si>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</si>
  <si>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</si>
  <si>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</si>
  <si>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</si>
  <si>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</si>
  <si>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</si>
  <si>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</si>
  <si>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</si>
  <si>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</si>
  <si>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</si>
  <si>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</si>
  <si>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</si>
  <si>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</si>
  <si>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</si>
  <si>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</si>
  <si>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</si>
  <si>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</si>
  <si>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</si>
  <si>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</si>
  <si>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</si>
  <si>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</si>
  <si>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</si>
  <si>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</si>
  <si>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</si>
  <si>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</si>
  <si>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</si>
  <si>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</si>
  <si>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</si>
  <si>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</si>
  <si>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</si>
  <si>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</si>
  <si>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</si>
  <si>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</si>
  <si>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</si>
  <si>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</si>
  <si>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</si>
  <si>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</si>
  <si>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</si>
  <si>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</si>
  <si>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</si>
  <si>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</si>
  <si>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</si>
  <si>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</si>
  <si>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</si>
  <si>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</si>
  <si>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</si>
  <si>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</si>
  <si>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</si>
  <si>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</si>
  <si>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</si>
  <si>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</si>
  <si>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</si>
  <si>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</si>
  <si>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</si>
  <si>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</si>
  <si>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</si>
  <si>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</si>
  <si>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</si>
  <si>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</si>
  <si>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</si>
  <si>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</si>
  <si>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</si>
  <si>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</si>
  <si>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</si>
  <si>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</si>
  <si>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</si>
  <si>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</si>
  <si>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</si>
  <si>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</si>
  <si>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</si>
  <si>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</si>
  <si>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</si>
  <si>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</si>
  <si>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</si>
  <si>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</si>
  <si>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</si>
  <si>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</si>
  <si>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</si>
  <si>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</si>
  <si>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</si>
  <si>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</si>
  <si>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</si>
  <si>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</si>
  <si>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</si>
  <si>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</si>
  <si>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</si>
  <si>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</si>
  <si>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</si>
  <si>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</si>
  <si>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</si>
  <si>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</si>
  <si>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</si>
  <si>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</si>
  <si>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</si>
  <si>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</si>
  <si>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</si>
  <si>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</si>
  <si>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</si>
  <si>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</si>
  <si>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</si>
  <si>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</si>
  <si>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</si>
  <si>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</si>
  <si>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</si>
  <si>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</si>
  <si>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</si>
  <si>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</si>
  <si>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</si>
  <si>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</si>
  <si>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</si>
  <si>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</si>
  <si>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</si>
  <si>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</si>
  <si>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</si>
  <si>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</si>
  <si>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</si>
  <si>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</si>
  <si>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</si>
  <si>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</si>
  <si>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</si>
  <si>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</si>
  <si>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</si>
  <si>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</si>
  <si>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</si>
  <si>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</si>
  <si>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</si>
  <si>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</si>
  <si>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</si>
  <si>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</si>
  <si>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</si>
  <si>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</si>
  <si>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</si>
  <si>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</si>
  <si>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</si>
  <si>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</si>
  <si>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</si>
  <si>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</si>
  <si>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</si>
  <si>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</si>
  <si>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</si>
  <si>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</si>
  <si>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</si>
  <si>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</si>
  <si>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</si>
  <si>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</si>
  <si>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</si>
  <si>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</si>
  <si>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</si>
  <si>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</si>
  <si>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</si>
  <si>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</si>
  <si>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</si>
  <si>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</si>
  <si>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</si>
  <si>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</si>
  <si>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</si>
  <si>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</si>
  <si>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</si>
  <si>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</si>
  <si>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</si>
  <si>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</si>
  <si>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</si>
  <si>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</si>
  <si>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</si>
  <si>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</si>
  <si>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</si>
  <si>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</si>
  <si>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</si>
  <si>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</si>
  <si>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</si>
  <si>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</si>
  <si>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</si>
  <si>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</si>
  <si>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</si>
  <si>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</si>
  <si>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</si>
  <si>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</si>
  <si>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</si>
  <si>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</si>
  <si>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</si>
  <si>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</si>
  <si>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</si>
  <si>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</si>
  <si>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</si>
  <si>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</si>
  <si>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</si>
  <si>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</si>
  <si>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</si>
  <si>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</si>
  <si>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</si>
  <si>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</si>
  <si>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</si>
  <si>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</si>
  <si>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</si>
  <si>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</si>
  <si>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</si>
  <si>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</si>
  <si>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</si>
  <si>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</si>
  <si>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</si>
  <si>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</si>
  <si>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</si>
  <si>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</si>
  <si>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</si>
  <si>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</si>
  <si>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</si>
  <si>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</si>
  <si>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</si>
  <si>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</si>
  <si>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</si>
  <si>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</si>
  <si>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</si>
  <si>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</si>
  <si>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</si>
  <si>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</si>
  <si>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</si>
  <si>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</si>
  <si>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</si>
  <si>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</si>
  <si>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</si>
  <si>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</si>
  <si>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</si>
  <si>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</si>
  <si>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</si>
  <si>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</si>
  <si>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</si>
  <si>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</si>
  <si>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</si>
  <si>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</si>
  <si>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</si>
  <si>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</si>
  <si>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</si>
  <si>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</si>
  <si>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</si>
  <si>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</si>
  <si>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</si>
  <si>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</si>
  <si>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</si>
  <si>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</si>
  <si>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</si>
  <si>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</si>
  <si>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</si>
  <si>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</si>
  <si>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</si>
  <si>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</si>
  <si>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</si>
  <si>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</si>
  <si>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</si>
  <si>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</si>
  <si>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</si>
  <si>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</si>
  <si>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</si>
  <si>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</si>
  <si>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</si>
  <si>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</si>
  <si>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</si>
  <si>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</si>
  <si>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</si>
  <si>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</si>
  <si>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</si>
  <si>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</si>
  <si>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</si>
  <si>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</si>
  <si>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</si>
  <si>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</si>
  <si>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</si>
  <si>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</si>
  <si>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</si>
  <si>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</si>
  <si>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</si>
  <si>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</si>
  <si>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</si>
  <si>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</si>
  <si>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</si>
  <si>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</si>
  <si>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</si>
  <si>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</si>
  <si>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</si>
  <si>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</si>
  <si>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</si>
  <si>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</si>
  <si>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</si>
  <si>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</si>
  <si>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</si>
  <si>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</si>
  <si>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</si>
  <si>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</si>
  <si>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</si>
  <si>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</si>
  <si>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</si>
  <si>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</si>
  <si>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</si>
  <si>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</si>
  <si>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</si>
  <si>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</si>
  <si>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</si>
  <si>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</si>
  <si>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</si>
  <si>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</si>
  <si>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</si>
  <si>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</si>
  <si>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</si>
  <si>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</si>
  <si>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</si>
  <si>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</si>
  <si>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</si>
  <si>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</si>
  <si>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</si>
  <si>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</si>
  <si>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</si>
  <si>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</si>
  <si>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</si>
  <si>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</si>
  <si>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</si>
  <si>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</si>
  <si>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</si>
  <si>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</si>
  <si>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</si>
  <si>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</si>
  <si>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</si>
  <si>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</si>
  <si>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</si>
  <si>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</si>
  <si>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</si>
  <si>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</si>
  <si>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</si>
  <si>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</si>
  <si>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</si>
  <si>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</si>
  <si>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</si>
  <si>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</si>
  <si>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</si>
  <si>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</si>
  <si>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</si>
  <si>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</si>
  <si>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</si>
  <si>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</si>
  <si>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</si>
  <si>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</si>
  <si>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</si>
  <si>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</si>
  <si>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</si>
  <si>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</si>
  <si>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</si>
  <si>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</si>
  <si>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</si>
  <si>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</si>
  <si>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</si>
  <si>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</si>
  <si>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</si>
  <si>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</si>
  <si>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</si>
  <si>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</si>
  <si>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</si>
  <si>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</si>
  <si>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</si>
  <si>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</si>
  <si>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</si>
  <si>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</si>
  <si>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</si>
  <si>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</si>
  <si>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</si>
  <si>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</si>
  <si>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</si>
  <si>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</si>
  <si>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</si>
  <si>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</si>
  <si>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</si>
  <si>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</si>
  <si>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</si>
  <si>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</si>
  <si>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</si>
  <si>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</si>
  <si>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</si>
  <si>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</si>
  <si>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</si>
  <si>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</si>
  <si>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</si>
  <si>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</si>
  <si>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</si>
  <si>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</si>
  <si>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</si>
  <si>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</si>
  <si>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</si>
  <si>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</si>
  <si>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</si>
  <si>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</si>
  <si>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</si>
  <si>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</si>
  <si>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</si>
  <si>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</si>
  <si>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</si>
  <si>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</si>
  <si>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</si>
  <si>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</si>
  <si>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</si>
  <si>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</si>
  <si>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</si>
  <si>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</si>
  <si>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</si>
  <si>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</si>
  <si>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</si>
  <si>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</si>
  <si>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</si>
  <si>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</si>
  <si>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</si>
  <si>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</si>
  <si>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</si>
  <si>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</si>
  <si>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</si>
  <si>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</si>
  <si>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</si>
  <si>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</si>
  <si>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</si>
  <si>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</si>
  <si>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</si>
  <si>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</si>
  <si>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</si>
  <si>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</si>
  <si>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</si>
  <si>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</si>
  <si>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</si>
  <si>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</si>
  <si>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</si>
  <si>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</si>
  <si>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</si>
  <si>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</si>
  <si>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</si>
  <si>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</si>
  <si>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</si>
  <si>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</si>
  <si>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</si>
  <si>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</si>
  <si>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</si>
  <si>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</si>
  <si>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</si>
  <si>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</si>
  <si>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</si>
  <si>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</si>
  <si>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</si>
  <si>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</si>
  <si>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</si>
  <si>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</si>
  <si>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</si>
  <si>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</si>
  <si>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</si>
  <si>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</si>
  <si>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</si>
  <si>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</si>
  <si>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</si>
  <si>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</si>
  <si>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</si>
  <si>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</si>
  <si>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</si>
  <si>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</si>
  <si>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</si>
  <si>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</si>
  <si>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</si>
  <si>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</si>
  <si>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</si>
  <si>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</si>
  <si>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</si>
  <si>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</si>
  <si>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</si>
  <si>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</si>
  <si>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</si>
  <si>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</si>
  <si>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</si>
  <si>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</si>
  <si>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</si>
  <si>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</si>
  <si>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</si>
  <si>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</si>
  <si>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</si>
  <si>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</si>
  <si>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</si>
  <si>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</si>
  <si>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</si>
  <si>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</si>
  <si>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</si>
  <si>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</si>
  <si>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</si>
  <si>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</si>
  <si>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</si>
  <si>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</si>
  <si>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</si>
  <si>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</si>
  <si>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</si>
  <si>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</si>
  <si>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</si>
  <si>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</si>
  <si>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</si>
  <si>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</si>
  <si>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</si>
  <si>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</si>
  <si>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</si>
  <si>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</si>
  <si>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</si>
  <si>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</si>
  <si>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</si>
  <si>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</si>
  <si>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</si>
  <si>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</si>
  <si>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</si>
  <si>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</si>
  <si>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</si>
  <si>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</si>
  <si>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</si>
  <si>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</si>
  <si>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</si>
  <si>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</si>
  <si>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</si>
  <si>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</si>
  <si>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</si>
  <si>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</si>
  <si>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</si>
  <si>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</si>
  <si>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</si>
  <si>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</si>
  <si>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</si>
  <si>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</si>
  <si>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</si>
  <si>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</si>
  <si>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</si>
  <si>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</si>
  <si>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</si>
  <si>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</si>
  <si>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</si>
  <si>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</si>
  <si>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</si>
  <si>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</si>
  <si>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</si>
  <si>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</si>
  <si>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</si>
  <si>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</si>
  <si>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</si>
  <si>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</si>
  <si>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</si>
  <si>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</si>
  <si>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</si>
  <si>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</si>
  <si>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</si>
  <si>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</si>
  <si>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</si>
  <si>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</si>
  <si>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</si>
  <si>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</si>
  <si>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</si>
  <si>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</si>
  <si>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</si>
  <si>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</si>
  <si>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</si>
  <si>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</si>
  <si>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</si>
  <si>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</si>
  <si>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</si>
  <si>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</si>
  <si>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</si>
  <si>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</si>
  <si>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</si>
  <si>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</si>
  <si>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</si>
  <si>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</si>
  <si>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</si>
  <si>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</si>
  <si>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</si>
  <si>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</si>
  <si>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</si>
  <si>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</si>
  <si>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</si>
  <si>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</si>
  <si>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</si>
  <si>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</si>
  <si>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</si>
  <si>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</si>
  <si>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</si>
  <si>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</si>
  <si>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</si>
  <si>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</si>
  <si>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</si>
  <si>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</si>
  <si>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</si>
  <si>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</si>
  <si>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</si>
  <si>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</si>
  <si>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</si>
  <si>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</si>
  <si>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</si>
  <si>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</si>
  <si>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</si>
  <si>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</si>
  <si>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</si>
  <si>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</si>
  <si>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</si>
  <si>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</si>
  <si>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</si>
  <si>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</si>
  <si>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</si>
  <si>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</si>
  <si>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</si>
  <si>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</si>
  <si>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</si>
  <si>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</si>
  <si>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</si>
  <si>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</si>
  <si>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</si>
  <si>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</si>
  <si>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</si>
  <si>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</si>
  <si>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</si>
  <si>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</si>
  <si>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</si>
  <si>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</si>
  <si>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</si>
  <si>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</si>
  <si>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</si>
  <si>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</si>
  <si>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</si>
  <si>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</si>
  <si>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</si>
  <si>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</si>
  <si>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</si>
  <si>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</si>
  <si>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</si>
  <si>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</si>
  <si>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</si>
  <si>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</si>
  <si>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</si>
  <si>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</si>
  <si>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</si>
  <si>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</si>
  <si>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</si>
  <si>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</si>
  <si>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</si>
  <si>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</si>
  <si>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</si>
  <si>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</si>
  <si>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</si>
  <si>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</si>
  <si>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</si>
  <si>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</si>
  <si>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</si>
  <si>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</si>
  <si>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</si>
  <si>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</si>
  <si>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</si>
  <si>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</si>
  <si>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</si>
  <si>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</si>
  <si>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</si>
  <si>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</si>
  <si>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</si>
  <si>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</si>
  <si>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</si>
  <si>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</si>
  <si>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</si>
  <si>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</si>
  <si>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</si>
  <si>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</si>
  <si>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</si>
  <si>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</si>
  <si>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</si>
  <si>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</si>
  <si>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</si>
  <si>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</si>
  <si>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</si>
  <si>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</si>
  <si>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</si>
  <si>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</si>
  <si>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</si>
  <si>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</si>
  <si>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</si>
  <si>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</si>
  <si>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</si>
  <si>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</si>
  <si>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</si>
  <si>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</si>
  <si>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</si>
  <si>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</si>
  <si>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</si>
  <si>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</si>
  <si>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</si>
  <si>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</si>
  <si>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</si>
  <si>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</si>
  <si>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</si>
  <si>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</si>
  <si>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</si>
  <si>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</si>
  <si>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</si>
  <si>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</si>
  <si>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</si>
  <si>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</si>
  <si>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</si>
  <si>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</si>
  <si>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</si>
  <si>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</si>
  <si>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</si>
  <si>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</si>
  <si>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</si>
  <si>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</si>
  <si>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</si>
  <si>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</si>
  <si>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</si>
  <si>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</si>
  <si>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</si>
  <si>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</si>
  <si>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</si>
  <si>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</si>
  <si>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</si>
  <si>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</si>
  <si>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</si>
  <si>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</si>
  <si>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</si>
  <si>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</si>
  <si>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</si>
  <si>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</si>
  <si>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</si>
  <si>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</si>
  <si>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</si>
  <si>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</si>
  <si>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</si>
  <si>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</si>
  <si>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</si>
  <si>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</si>
  <si>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</si>
  <si>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</si>
  <si>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</si>
  <si>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</si>
  <si>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</si>
  <si>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</si>
  <si>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</si>
  <si>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</si>
  <si>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</si>
  <si>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</si>
  <si>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</si>
  <si>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</si>
  <si>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</si>
  <si>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</si>
  <si>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</si>
  <si>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</si>
  <si>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</si>
  <si>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</si>
  <si>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</si>
  <si>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</si>
  <si>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</si>
  <si>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</si>
  <si>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</si>
  <si>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</si>
  <si>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</si>
  <si>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</si>
  <si>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</si>
  <si>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</si>
  <si>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</si>
  <si>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</si>
  <si>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</si>
  <si>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</si>
  <si>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</si>
  <si>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</si>
  <si>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</si>
  <si>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</si>
  <si>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</si>
  <si>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</si>
  <si>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</si>
  <si>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</si>
  <si>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</si>
  <si>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</si>
  <si>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</si>
  <si>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</si>
  <si>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</si>
  <si>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</si>
  <si>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</si>
  <si>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</si>
  <si>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</si>
  <si>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</si>
  <si>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</si>
  <si>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</si>
  <si>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</si>
  <si>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</si>
  <si>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</si>
  <si>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</si>
  <si>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</si>
  <si>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</si>
  <si>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</si>
  <si>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</si>
  <si>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</si>
  <si>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</si>
  <si>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</si>
  <si>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</si>
  <si>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</si>
  <si>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</si>
  <si>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</si>
  <si>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</si>
  <si>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</si>
  <si>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</si>
  <si>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</si>
  <si>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</si>
  <si>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</si>
  <si>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</si>
  <si>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</si>
  <si>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</si>
  <si>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</si>
  <si>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</si>
  <si>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</si>
  <si>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</si>
  <si>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</si>
  <si>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</si>
  <si>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</si>
  <si>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</si>
  <si>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</si>
  <si>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</si>
  <si>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</si>
  <si>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</si>
  <si>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</si>
  <si>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</si>
  <si>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</si>
  <si>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</si>
  <si>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</si>
  <si>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</si>
  <si>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</si>
  <si>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</si>
  <si>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</si>
  <si>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</si>
  <si>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</si>
  <si>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</si>
  <si>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</si>
  <si>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</si>
  <si>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</si>
  <si>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</si>
  <si>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</si>
  <si>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</si>
  <si>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</si>
  <si>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</si>
  <si>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</si>
  <si>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</si>
  <si>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</si>
  <si>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</si>
  <si>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</si>
  <si>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</si>
  <si>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</si>
  <si>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</si>
  <si>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</si>
  <si>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</si>
  <si>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</si>
  <si>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</si>
  <si>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</si>
  <si>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</si>
  <si>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</si>
  <si>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</si>
  <si>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</si>
  <si>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</si>
  <si>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</si>
  <si>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</si>
  <si>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</si>
  <si>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</si>
  <si>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</si>
  <si>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</si>
  <si>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</si>
  <si>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</si>
  <si>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</si>
  <si>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</si>
  <si>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</si>
  <si>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</si>
  <si>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</si>
  <si>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</si>
  <si>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</si>
  <si>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</si>
  <si>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</si>
  <si>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</si>
  <si>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</si>
  <si>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</si>
  <si>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</si>
  <si>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</si>
  <si>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</si>
  <si>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</si>
  <si>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</si>
  <si>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</si>
  <si>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</si>
  <si>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</si>
  <si>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</si>
  <si>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</si>
  <si>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</si>
  <si>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</si>
  <si>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</si>
  <si>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</si>
  <si>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</si>
  <si>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</si>
  <si>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</si>
  <si>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</si>
  <si>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</si>
  <si>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</si>
  <si>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</si>
  <si>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</si>
  <si>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</si>
  <si>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</si>
  <si>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</si>
  <si>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</si>
  <si>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</si>
  <si>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</si>
  <si>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</si>
  <si>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</si>
  <si>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</si>
  <si>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</si>
  <si>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</si>
  <si>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</si>
  <si>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</si>
  <si>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</si>
  <si>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</si>
  <si>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</si>
  <si>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</si>
  <si>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</si>
  <si>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</si>
  <si>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</si>
  <si>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</si>
  <si>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</si>
  <si>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</si>
  <si>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</si>
  <si>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</si>
  <si>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</si>
  <si>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</si>
  <si>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</si>
  <si>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</si>
  <si>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</si>
  <si>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</si>
  <si>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</si>
  <si>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</si>
  <si>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</si>
  <si>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</si>
  <si>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</si>
  <si>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</si>
  <si>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</si>
  <si>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</si>
  <si>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</si>
  <si>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</si>
  <si>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</si>
  <si>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</si>
  <si>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</si>
  <si>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</si>
  <si>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</si>
  <si>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</si>
  <si>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</si>
  <si>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</si>
  <si>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</si>
  <si>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</si>
  <si>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</si>
  <si>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</si>
  <si>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</si>
  <si>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</si>
  <si>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</si>
  <si>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</si>
  <si>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</si>
  <si>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</si>
  <si>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</si>
  <si>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</si>
  <si>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</si>
  <si>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</si>
  <si>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</si>
  <si>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</si>
  <si>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</si>
  <si>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</si>
  <si>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</si>
  <si>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</si>
  <si>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</si>
  <si>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</si>
  <si>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</si>
  <si>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</si>
  <si>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</si>
  <si>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</si>
  <si>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</si>
  <si>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</si>
  <si>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</si>
  <si>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</si>
  <si>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</si>
  <si>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</si>
  <si>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</si>
  <si>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</si>
  <si>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</si>
  <si>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</si>
  <si>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</si>
  <si>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</si>
  <si>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</si>
  <si>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</si>
  <si>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</si>
  <si>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</si>
  <si>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</si>
  <si>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</si>
  <si>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</si>
  <si>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</si>
  <si>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</si>
  <si>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</si>
  <si>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</si>
  <si>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</si>
  <si>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</si>
  <si>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</si>
  <si>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</si>
  <si>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</si>
  <si>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</si>
  <si>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</si>
  <si>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</si>
  <si>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</si>
  <si>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</si>
  <si>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</si>
  <si>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</si>
  <si>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</si>
  <si>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</si>
  <si>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</si>
  <si>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</si>
  <si>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</si>
  <si>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</si>
  <si>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</si>
  <si>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</si>
  <si>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</si>
  <si>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</si>
  <si>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</si>
  <si>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</si>
  <si>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</si>
  <si>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</si>
  <si>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</si>
  <si>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</si>
  <si>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</si>
  <si>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</si>
  <si>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</si>
  <si>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</si>
  <si>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</si>
  <si>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</si>
  <si>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</si>
  <si>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</si>
  <si>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</si>
  <si>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</si>
  <si>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</si>
  <si>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</si>
  <si>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</si>
  <si>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</si>
  <si>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</si>
  <si>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</si>
  <si>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</si>
  <si>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</si>
  <si>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</si>
  <si>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</si>
  <si>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</si>
  <si>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</si>
  <si>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</si>
  <si>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</si>
  <si>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</si>
  <si>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</si>
  <si>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</si>
  <si>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</si>
  <si>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</si>
  <si>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</si>
  <si>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</si>
  <si>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</si>
  <si>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</si>
  <si>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</si>
  <si>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</si>
  <si>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</si>
  <si>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</si>
  <si>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</si>
  <si>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</si>
  <si>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</si>
  <si>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</si>
  <si>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</si>
  <si>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</si>
  <si>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</si>
  <si>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</si>
  <si>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</si>
  <si>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</si>
  <si>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</si>
  <si>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</si>
  <si>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</si>
  <si>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</si>
  <si>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</si>
  <si>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</si>
  <si>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</si>
  <si>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</si>
  <si>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</si>
  <si>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</si>
  <si>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</si>
  <si>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</si>
  <si>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</si>
  <si>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</si>
  <si>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</si>
  <si>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</si>
  <si>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</si>
  <si>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</si>
  <si>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</si>
  <si>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</si>
  <si>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</si>
  <si>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</si>
  <si>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</si>
  <si>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</si>
  <si>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</si>
  <si>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</si>
  <si>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</si>
  <si>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</si>
  <si>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</si>
  <si>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</si>
  <si>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</si>
  <si>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</si>
  <si>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</si>
  <si>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</si>
  <si>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</si>
  <si>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</si>
  <si>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</si>
  <si>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</si>
  <si>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</si>
  <si>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</si>
  <si>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</si>
  <si>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</si>
  <si>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</si>
  <si>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</si>
  <si>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</si>
  <si>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</si>
  <si>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</si>
  <si>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</si>
  <si>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</si>
  <si>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</si>
  <si>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</si>
  <si>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</si>
  <si>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</si>
  <si>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</si>
  <si>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</si>
  <si>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</si>
  <si>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</si>
  <si>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</si>
  <si>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</si>
  <si>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</si>
  <si>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</si>
  <si>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</si>
  <si>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</si>
  <si>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</si>
  <si>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</si>
  <si>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</si>
  <si>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</si>
  <si>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</si>
  <si>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</si>
  <si>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</si>
  <si>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</si>
  <si>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</si>
  <si>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</si>
  <si>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</si>
  <si>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</si>
  <si>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</si>
  <si>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</si>
  <si>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</si>
  <si>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</si>
  <si>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</si>
  <si>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</si>
  <si>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</si>
  <si>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</si>
  <si>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</si>
  <si>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</si>
  <si>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</si>
  <si>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</si>
  <si>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</si>
  <si>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</si>
  <si>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</si>
  <si>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</si>
  <si>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</si>
  <si>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</si>
  <si>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</si>
  <si>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</si>
  <si>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</si>
  <si>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</si>
  <si>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</si>
  <si>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</si>
  <si>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</si>
  <si>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</si>
  <si>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</si>
  <si>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</si>
  <si>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</si>
  <si>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</si>
  <si>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</si>
  <si>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</si>
  <si>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</si>
  <si>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</si>
  <si>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</si>
  <si>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</si>
  <si>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</si>
  <si>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</si>
  <si>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</si>
  <si>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</si>
  <si>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</si>
  <si>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</si>
  <si>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</si>
  <si>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</si>
  <si>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</si>
  <si>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</si>
  <si>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</si>
  <si>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</si>
  <si>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</si>
  <si>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</si>
  <si>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</si>
  <si>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</si>
  <si>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</si>
  <si>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</si>
  <si>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</si>
  <si>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</si>
  <si>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</si>
  <si>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</si>
  <si>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</si>
  <si>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</si>
  <si>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</si>
  <si>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</si>
  <si>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</si>
  <si>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</si>
  <si>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</si>
  <si>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</si>
  <si>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</si>
  <si>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</si>
  <si>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</si>
  <si>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</si>
  <si>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</si>
  <si>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</si>
  <si>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</si>
  <si>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</si>
  <si>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</si>
  <si>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</si>
  <si>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</si>
  <si>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</si>
  <si>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</si>
  <si>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</si>
  <si>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</si>
  <si>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</si>
  <si>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</si>
  <si>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</si>
  <si>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</si>
  <si>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</si>
  <si>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</si>
  <si>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</si>
  <si>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</si>
  <si>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</si>
  <si>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</si>
  <si>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</si>
  <si>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</si>
  <si>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</si>
  <si>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</si>
  <si>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</si>
  <si>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</si>
  <si>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</si>
  <si>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</si>
  <si>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</si>
  <si>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</si>
  <si>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</si>
  <si>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</si>
  <si>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</si>
  <si>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</si>
  <si>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</si>
  <si>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</si>
  <si>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</si>
  <si>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</si>
  <si>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</si>
  <si>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</si>
  <si>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</si>
  <si>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</si>
  <si>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</si>
  <si>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</si>
  <si>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</si>
  <si>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</si>
  <si>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</si>
  <si>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</si>
  <si>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</si>
  <si>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</si>
  <si>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</si>
  <si>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</si>
  <si>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</si>
  <si>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</si>
  <si>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</si>
  <si>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</si>
  <si>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</si>
  <si>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</si>
  <si>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</si>
  <si>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</si>
  <si>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</si>
  <si>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</si>
  <si>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</si>
  <si>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</si>
  <si>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</si>
  <si>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</si>
  <si>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</si>
  <si>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</si>
  <si>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</si>
  <si>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</si>
  <si>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</si>
  <si>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</si>
  <si>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</si>
  <si>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</si>
  <si>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</si>
  <si>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</si>
  <si>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</si>
  <si>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</si>
  <si>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</si>
  <si>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</si>
  <si>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</si>
  <si>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</si>
  <si>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</si>
  <si>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</si>
  <si>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</si>
  <si>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</si>
  <si>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</si>
  <si>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</si>
  <si>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</si>
  <si>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</si>
  <si>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</si>
  <si>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</si>
  <si>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</si>
  <si>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</si>
  <si>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</si>
  <si>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</si>
  <si>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</si>
  <si>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</si>
  <si>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</si>
  <si>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</si>
  <si>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</si>
  <si>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</si>
  <si>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</si>
  <si>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</si>
  <si>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</si>
  <si>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</si>
  <si>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</si>
  <si>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</si>
  <si>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</si>
  <si>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</si>
  <si>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</si>
  <si>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</si>
  <si>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</si>
  <si>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</si>
  <si>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</si>
  <si>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</si>
  <si>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</si>
  <si>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</si>
  <si>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</si>
  <si>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</si>
  <si>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</si>
  <si>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</si>
  <si>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</si>
  <si>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</si>
  <si>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</si>
  <si>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</si>
  <si>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</si>
  <si>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</si>
  <si>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</si>
  <si>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</si>
  <si>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</si>
  <si>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</si>
  <si>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</si>
  <si>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</si>
  <si>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</si>
  <si>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</si>
  <si>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</si>
  <si>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</si>
  <si>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</si>
  <si>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</si>
  <si>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</si>
  <si>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</si>
  <si>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</si>
  <si>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</si>
  <si>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</si>
  <si>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</si>
  <si>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</si>
  <si>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</si>
  <si>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</si>
  <si>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</si>
  <si>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</si>
  <si>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</si>
  <si>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</si>
  <si>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</si>
  <si>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</si>
  <si>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</si>
  <si>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</si>
  <si>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</si>
  <si>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</si>
  <si>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</si>
  <si>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</si>
  <si>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</si>
  <si>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</si>
  <si>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</si>
  <si>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</si>
  <si>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</si>
  <si>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</si>
  <si>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</si>
  <si>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</si>
  <si>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</si>
  <si>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</si>
  <si>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</si>
  <si>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</si>
  <si>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</si>
  <si>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</si>
  <si>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</si>
  <si>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</si>
  <si>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</si>
  <si>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</si>
  <si>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</si>
  <si>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</si>
  <si>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</si>
  <si>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</si>
  <si>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</si>
  <si>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</si>
  <si>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</si>
  <si>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</si>
  <si>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</si>
  <si>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</si>
  <si>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</si>
  <si>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</si>
  <si>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</si>
  <si>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</si>
  <si>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</si>
  <si>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</si>
  <si>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</si>
  <si>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</si>
  <si>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</si>
  <si>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</si>
  <si>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</si>
  <si>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</si>
  <si>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</si>
  <si>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</si>
  <si>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</si>
  <si>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</si>
  <si>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</si>
  <si>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</si>
  <si>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</si>
  <si>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</si>
  <si>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</si>
  <si>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</si>
  <si>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</si>
  <si>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</si>
  <si>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</si>
  <si>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</si>
  <si>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</si>
  <si>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</si>
  <si>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</si>
  <si>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</si>
  <si>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</si>
  <si>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</si>
  <si>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</si>
  <si>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</si>
  <si>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</si>
  <si>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</si>
  <si>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</si>
  <si>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</si>
  <si>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</si>
  <si>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</si>
  <si>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</si>
  <si>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</si>
  <si>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</si>
  <si>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</si>
  <si>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</si>
  <si>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</si>
  <si>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</si>
  <si>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</si>
  <si>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</si>
  <si>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</si>
  <si>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</si>
  <si>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</si>
  <si>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</si>
  <si>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</si>
  <si>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</si>
  <si>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</si>
  <si>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</si>
  <si>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</si>
  <si>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</si>
  <si>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</si>
  <si>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</si>
  <si>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</si>
  <si>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</si>
  <si>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</si>
  <si>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</si>
  <si>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</si>
  <si>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</si>
  <si>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</si>
  <si>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</si>
  <si>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</si>
  <si>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</si>
  <si>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</si>
  <si>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</si>
  <si>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</si>
  <si>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</si>
  <si>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</si>
  <si>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</si>
  <si>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</si>
  <si>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</si>
  <si>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</si>
  <si>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</si>
  <si>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</si>
  <si>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</si>
  <si>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</si>
  <si>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</si>
  <si>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</si>
  <si>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</si>
  <si>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</si>
  <si>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</si>
  <si>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</si>
  <si>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</si>
  <si>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</si>
  <si>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</si>
  <si>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</si>
  <si>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</si>
  <si>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</si>
  <si>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</si>
  <si>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</si>
  <si>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</si>
  <si>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</si>
  <si>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</si>
  <si>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</si>
  <si>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</si>
  <si>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</si>
  <si>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</si>
  <si>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</si>
  <si>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</si>
  <si>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</si>
  <si>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</si>
  <si>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</si>
  <si>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</si>
  <si>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</si>
  <si>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</si>
  <si>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</si>
  <si>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</si>
  <si>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</si>
  <si>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</si>
  <si>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</si>
  <si>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</si>
  <si>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</si>
  <si>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</si>
  <si>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</si>
  <si>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</si>
  <si>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</si>
  <si>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</si>
  <si>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</si>
  <si>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</si>
  <si>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</si>
  <si>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</si>
  <si>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</si>
  <si>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</si>
  <si>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</si>
  <si>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</si>
  <si>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</si>
  <si>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</si>
  <si>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</si>
  <si>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</si>
  <si>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</si>
  <si>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</si>
  <si>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</si>
  <si>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</si>
  <si>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</si>
  <si>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</si>
  <si>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</si>
  <si>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</si>
  <si>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</si>
  <si>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</si>
  <si>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</si>
  <si>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</si>
  <si>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</si>
  <si>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</si>
  <si>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</si>
  <si>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</si>
  <si>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</si>
  <si>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</si>
  <si>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</si>
  <si>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</si>
  <si>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</si>
  <si>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</si>
  <si>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</si>
  <si>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</si>
  <si>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</si>
  <si>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</si>
  <si>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</si>
  <si>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</si>
  <si>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</si>
  <si>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</si>
  <si>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</si>
  <si>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</si>
  <si>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</si>
  <si>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</si>
  <si>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</si>
  <si>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</si>
  <si>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</si>
  <si>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</si>
  <si>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</si>
  <si>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</si>
  <si>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</si>
  <si>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</si>
  <si>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</si>
  <si>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</si>
  <si>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</si>
  <si>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</si>
  <si>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</si>
  <si>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</si>
  <si>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</si>
  <si>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</si>
  <si>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</si>
  <si>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</si>
  <si>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</si>
  <si>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</si>
  <si>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</si>
  <si>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</si>
  <si>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</si>
  <si>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</si>
  <si>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</si>
  <si>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</si>
  <si>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</si>
  <si>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</si>
  <si>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</si>
  <si>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</si>
  <si>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</si>
  <si>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</si>
  <si>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</si>
  <si>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</si>
  <si>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</si>
  <si>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</si>
  <si>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</si>
  <si>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</si>
  <si>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</si>
  <si>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</si>
  <si>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</si>
  <si>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</si>
  <si>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</si>
  <si>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</si>
  <si>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</si>
  <si>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</si>
  <si>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</si>
  <si>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</si>
  <si>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</si>
  <si>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</si>
  <si>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</si>
  <si>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</si>
  <si>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</si>
  <si>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</si>
  <si>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</si>
  <si>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</si>
  <si>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</si>
  <si>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</si>
  <si>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</si>
  <si>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</si>
  <si>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</si>
  <si>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</si>
  <si>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</si>
  <si>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</si>
  <si>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</si>
  <si>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</si>
  <si>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</si>
  <si>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</si>
  <si>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</si>
  <si>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</si>
  <si>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</si>
  <si>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</si>
  <si>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</si>
  <si>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</si>
  <si>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</si>
  <si>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</si>
  <si>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</si>
  <si>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</si>
  <si>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</si>
  <si>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</si>
  <si>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</si>
  <si>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</si>
  <si>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</si>
  <si>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</si>
  <si>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</si>
  <si>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</si>
  <si>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</si>
  <si>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</si>
  <si>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</si>
  <si>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</si>
  <si>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</si>
  <si>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</si>
  <si>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</si>
  <si>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</si>
  <si>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</si>
  <si>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</si>
  <si>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</si>
  <si>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</si>
  <si>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</si>
  <si>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</si>
  <si>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</si>
  <si>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</si>
  <si>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</si>
  <si>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</si>
  <si>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</si>
  <si>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</si>
  <si>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</si>
  <si>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</si>
  <si>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</si>
  <si>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</si>
  <si>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</si>
  <si>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</si>
  <si>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</si>
  <si>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</si>
  <si>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</si>
  <si>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</si>
  <si>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</si>
  <si>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</si>
  <si>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</si>
  <si>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</si>
  <si>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</si>
  <si>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</si>
  <si>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</si>
  <si>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</si>
  <si>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</si>
  <si>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</si>
  <si>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</si>
  <si>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</si>
  <si>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</si>
  <si>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</si>
  <si>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</si>
  <si>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</si>
  <si>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</si>
  <si>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</si>
  <si>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</si>
  <si>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</si>
  <si>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</si>
  <si>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</si>
  <si>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</si>
  <si>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</si>
  <si>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</si>
  <si>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</si>
  <si>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</si>
  <si>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</si>
  <si>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</si>
  <si>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</si>
  <si>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</si>
  <si>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</si>
  <si>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</si>
  <si>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</si>
  <si>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</si>
  <si>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</si>
  <si>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</si>
  <si>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</si>
  <si>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</si>
  <si>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</si>
  <si>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</si>
  <si>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</si>
  <si>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</si>
  <si>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</si>
  <si>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</si>
  <si>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</si>
  <si>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</si>
  <si>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</si>
  <si>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</si>
  <si>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</si>
  <si>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</si>
  <si>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</si>
  <si>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</si>
  <si>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</si>
  <si>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</si>
  <si>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</si>
  <si>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</si>
  <si>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</si>
  <si>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</si>
  <si>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</si>
  <si>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</si>
  <si>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</si>
  <si>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</si>
  <si>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</si>
  <si>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</si>
  <si>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</si>
  <si>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</si>
  <si>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</si>
  <si>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</si>
  <si>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</si>
  <si>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</si>
  <si>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</si>
  <si>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</si>
  <si>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</si>
  <si>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</si>
  <si>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</si>
  <si>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</si>
  <si>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</si>
  <si>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</si>
  <si>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</si>
  <si>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</si>
  <si>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</si>
  <si>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</si>
  <si>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</si>
  <si>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</si>
  <si>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</si>
  <si>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</si>
  <si>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</si>
  <si>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</si>
  <si>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</si>
  <si>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</si>
  <si>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</si>
  <si>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</si>
  <si>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</si>
  <si>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</si>
  <si>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</si>
  <si>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</si>
  <si>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</si>
  <si>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</si>
  <si>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</si>
  <si>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</si>
  <si>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</si>
  <si>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</si>
  <si>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</si>
  <si>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</si>
  <si>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</si>
  <si>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</si>
  <si>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</si>
  <si>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</si>
  <si>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</si>
  <si>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</si>
  <si>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</si>
  <si>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</si>
  <si>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</si>
  <si>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</si>
  <si>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</si>
  <si>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</si>
  <si>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</si>
  <si>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</si>
  <si>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</si>
  <si>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</si>
  <si>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</si>
  <si>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</si>
  <si>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</si>
  <si>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</si>
  <si>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</si>
  <si>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</si>
  <si>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</si>
  <si>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</si>
  <si>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</si>
  <si>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</si>
  <si>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</si>
  <si>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</si>
  <si>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</si>
  <si>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</si>
  <si>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</si>
  <si>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</si>
  <si>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</si>
  <si>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</si>
  <si>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</si>
  <si>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</si>
  <si>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</si>
  <si>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</si>
  <si>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</si>
  <si>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</si>
  <si>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</si>
  <si>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</si>
  <si>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</si>
  <si>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</si>
  <si>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</si>
  <si>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</si>
  <si>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</si>
  <si>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</si>
  <si>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</si>
  <si>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</si>
  <si>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</si>
  <si>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</si>
  <si>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</si>
  <si>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</si>
  <si>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</si>
  <si>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</si>
  <si>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</si>
  <si>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</si>
  <si>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</si>
  <si>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</si>
  <si>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</si>
  <si>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</si>
  <si>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</si>
  <si>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</si>
  <si>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</si>
  <si>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</si>
  <si>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</si>
  <si>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</si>
  <si>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</si>
  <si>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</si>
  <si>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</si>
  <si>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</si>
  <si>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</si>
  <si>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</si>
  <si>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</si>
  <si>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</si>
  <si>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</si>
  <si>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</si>
  <si>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</si>
  <si>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</si>
  <si>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</si>
  <si>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</si>
  <si>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</si>
  <si>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</si>
  <si>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</si>
  <si>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</si>
  <si>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</si>
  <si>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</si>
  <si>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</si>
  <si>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</si>
  <si>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</si>
  <si>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</si>
  <si>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</si>
  <si>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</si>
  <si>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</si>
  <si>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</si>
  <si>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</si>
  <si>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</si>
  <si>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</si>
  <si>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</si>
  <si>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</si>
  <si>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</si>
  <si>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</si>
  <si>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</si>
  <si>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</si>
  <si>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</si>
  <si>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</si>
  <si>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</si>
  <si>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</si>
  <si>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</si>
  <si>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</si>
  <si>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</si>
  <si>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</si>
  <si>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</si>
  <si>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</si>
  <si>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</si>
  <si>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</si>
  <si>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</si>
  <si>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</si>
  <si>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</si>
  <si>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</si>
  <si>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</si>
  <si>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</si>
  <si>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</si>
  <si>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</si>
  <si>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</si>
  <si>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</si>
  <si>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</si>
  <si>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</si>
  <si>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</si>
  <si>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</si>
  <si>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</si>
  <si>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</si>
  <si>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</si>
  <si>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</si>
  <si>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</si>
  <si>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</si>
  <si>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</si>
  <si>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</si>
  <si>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</si>
  <si>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</si>
  <si>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</si>
  <si>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</si>
  <si>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</si>
  <si>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</si>
  <si>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</si>
  <si>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</si>
  <si>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</si>
  <si>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</si>
  <si>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</si>
  <si>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</si>
  <si>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</si>
  <si>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</si>
  <si>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</si>
  <si>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</si>
  <si>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</si>
  <si>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</si>
  <si>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</si>
  <si>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</si>
  <si>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</si>
  <si>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</si>
  <si>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</si>
  <si>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</si>
  <si>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</si>
  <si>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</si>
  <si>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</si>
  <si>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</si>
  <si>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</si>
  <si>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</si>
  <si>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</si>
  <si>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</si>
  <si>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</si>
  <si>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</si>
  <si>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</si>
  <si>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</si>
  <si>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</si>
  <si>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</si>
  <si>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</si>
  <si>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</si>
  <si>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</si>
  <si>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</si>
  <si>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</si>
  <si>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</si>
  <si>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</si>
  <si>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</si>
  <si>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</si>
  <si>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</si>
  <si>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</si>
  <si>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</si>
  <si>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</si>
  <si>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</si>
  <si>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</si>
  <si>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</si>
  <si>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</si>
  <si>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</si>
  <si>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</si>
  <si>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</si>
  <si>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</si>
  <si>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</si>
  <si>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</si>
  <si>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</si>
  <si>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</si>
  <si>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</si>
  <si>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</si>
  <si>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</si>
  <si>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</si>
  <si>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</si>
  <si>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</si>
  <si>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</si>
  <si>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</si>
  <si>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</si>
  <si>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</si>
  <si>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</si>
  <si>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</si>
  <si>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</si>
  <si>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</si>
  <si>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</si>
  <si>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</si>
  <si>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</si>
  <si>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</si>
  <si>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</si>
  <si>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</si>
  <si>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</si>
  <si>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</si>
  <si>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</si>
  <si>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</si>
  <si>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</si>
  <si>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</si>
  <si>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</si>
  <si>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</si>
  <si>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</si>
  <si>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</si>
  <si>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</si>
  <si>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</si>
  <si>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</si>
  <si>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</si>
  <si>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</si>
  <si>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</si>
  <si>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</si>
  <si>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</si>
  <si>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</si>
  <si>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</si>
  <si>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</si>
  <si>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</si>
  <si>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</si>
  <si>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</si>
  <si>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</si>
  <si>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</si>
  <si>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</si>
  <si>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</si>
  <si>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</si>
  <si>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</si>
  <si>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</si>
  <si>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</si>
  <si>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</si>
  <si>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</si>
  <si>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</si>
  <si>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</si>
  <si>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</si>
  <si>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</si>
  <si>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</si>
  <si>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</si>
  <si>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</si>
  <si>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</si>
  <si>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</si>
  <si>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</si>
  <si>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</si>
  <si>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</si>
  <si>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</si>
  <si>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</si>
  <si>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</si>
  <si>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</si>
  <si>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</si>
  <si>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</si>
  <si>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</si>
  <si>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</si>
  <si>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</si>
  <si>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</si>
  <si>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</si>
  <si>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</si>
  <si>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</si>
  <si>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</si>
  <si>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</si>
  <si>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</si>
  <si>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</si>
  <si>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</si>
  <si>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</si>
  <si>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</si>
  <si>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</si>
  <si>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</si>
  <si>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</si>
  <si>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</si>
  <si>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</si>
  <si>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</si>
  <si>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</si>
  <si>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</si>
  <si>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</si>
  <si>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</si>
  <si>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</si>
  <si>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</si>
  <si>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</si>
  <si>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</si>
  <si>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</si>
  <si>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</si>
  <si>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</si>
  <si>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</si>
  <si>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</si>
  <si>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</si>
  <si>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</si>
  <si>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</si>
  <si>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</si>
  <si>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</si>
  <si>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</si>
  <si>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</si>
  <si>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</si>
  <si>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</si>
  <si>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</si>
  <si>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</si>
  <si>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</si>
  <si>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</si>
  <si>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</si>
  <si>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</si>
  <si>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</si>
  <si>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</si>
  <si>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</si>
  <si>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</si>
  <si>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</si>
  <si>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</si>
  <si>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</si>
  <si>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</si>
  <si>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</si>
  <si>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</si>
  <si>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</si>
  <si>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</si>
  <si>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</si>
  <si>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</si>
  <si>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</si>
  <si>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</si>
  <si>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</si>
  <si>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</si>
  <si>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</si>
  <si>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</si>
  <si>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</si>
  <si>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</si>
  <si>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</si>
  <si>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</si>
  <si>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</si>
  <si>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</si>
  <si>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</si>
  <si>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</si>
  <si>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</si>
  <si>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</si>
  <si>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</si>
  <si>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</si>
  <si>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</si>
  <si>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</si>
  <si>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</si>
  <si>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</si>
  <si>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</si>
  <si>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</si>
  <si>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</si>
  <si>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</si>
  <si>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</si>
  <si>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</si>
  <si>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</si>
  <si>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</si>
  <si>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</si>
  <si>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</si>
  <si>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</si>
  <si>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</si>
  <si>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</si>
  <si>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</si>
  <si>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</si>
  <si>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</si>
  <si>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</si>
  <si>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</si>
  <si>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</si>
  <si>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</si>
  <si>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</si>
  <si>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</si>
  <si>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</si>
  <si>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</si>
  <si>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</si>
  <si>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</si>
  <si>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</si>
  <si>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</si>
  <si>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</si>
  <si>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</si>
  <si>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</si>
  <si>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</si>
  <si>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</si>
  <si>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</si>
  <si>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</si>
  <si>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</si>
  <si>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</si>
  <si>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</si>
  <si>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</si>
  <si>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</si>
  <si>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</si>
  <si>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</si>
  <si>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</si>
  <si>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</si>
  <si>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</si>
  <si>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</si>
  <si>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</si>
  <si>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</si>
  <si>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</si>
  <si>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</si>
  <si>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</si>
  <si>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</si>
  <si>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</si>
  <si>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</si>
  <si>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</si>
  <si>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</si>
  <si>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</si>
  <si>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</si>
  <si>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</si>
  <si>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</si>
  <si>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</si>
  <si>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</si>
  <si>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</si>
  <si>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</si>
  <si>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</si>
  <si>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</si>
  <si>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</si>
  <si>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</si>
  <si>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</si>
  <si>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</si>
  <si>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</si>
  <si>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</si>
  <si>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</si>
  <si>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</si>
  <si>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</si>
  <si>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</si>
  <si>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</si>
  <si>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</si>
  <si>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</si>
  <si>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</si>
  <si>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</si>
  <si>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</si>
  <si>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</si>
  <si>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</si>
  <si>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</si>
  <si>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</si>
  <si>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</si>
  <si>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</si>
  <si>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</si>
  <si>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</si>
  <si>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</si>
  <si>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</si>
  <si>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</si>
  <si>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</si>
  <si>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</si>
  <si>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</si>
  <si>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</si>
  <si>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</si>
  <si>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</si>
  <si>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</si>
  <si>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</si>
  <si>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</si>
  <si>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</si>
  <si>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</si>
  <si>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</si>
  <si>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</si>
  <si>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</si>
  <si>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</si>
  <si>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</si>
  <si>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</si>
  <si>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</si>
  <si>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</si>
  <si>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</si>
  <si>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</si>
  <si>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</si>
  <si>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</si>
  <si>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</si>
  <si>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</si>
  <si>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</si>
  <si>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</si>
  <si>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</si>
  <si>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</si>
  <si>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</si>
  <si>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</si>
  <si>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</si>
  <si>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</si>
  <si>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</si>
  <si>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</si>
  <si>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</si>
  <si>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</si>
  <si>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</si>
  <si>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</si>
  <si>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</si>
  <si>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</si>
  <si>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</si>
  <si>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</si>
  <si>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</si>
  <si>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</si>
  <si>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</si>
  <si>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</si>
  <si>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</si>
  <si>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</si>
  <si>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</si>
  <si>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</si>
  <si>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</si>
  <si>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</si>
  <si>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</si>
  <si>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</si>
  <si>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</si>
  <si>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</si>
  <si>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</si>
  <si>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</si>
  <si>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</si>
  <si>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</si>
  <si>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</si>
  <si>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</si>
  <si>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</si>
  <si>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</si>
  <si>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</si>
  <si>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</si>
  <si>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</si>
  <si>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</si>
  <si>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</si>
  <si>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</si>
  <si>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</si>
  <si>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</si>
  <si>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</si>
  <si>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</si>
  <si>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</si>
  <si>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</si>
  <si>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</si>
  <si>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</si>
  <si>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</si>
  <si>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</si>
  <si>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</si>
  <si>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</si>
  <si>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</si>
  <si>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</si>
  <si>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</si>
  <si>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</si>
  <si>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</si>
  <si>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</si>
  <si>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</si>
  <si>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</si>
  <si>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</si>
  <si>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</si>
  <si>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</si>
  <si>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</si>
  <si>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</si>
  <si>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</si>
  <si>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</si>
  <si>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</si>
  <si>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</si>
  <si>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</si>
  <si>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</si>
  <si>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</si>
  <si>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</si>
  <si>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</si>
  <si>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</si>
  <si>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</si>
  <si>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</si>
  <si>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</si>
  <si>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</si>
  <si>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</si>
  <si>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</si>
  <si>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</si>
  <si>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</si>
  <si>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</si>
  <si>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</si>
  <si>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</si>
  <si>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</si>
  <si>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</si>
  <si>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</si>
  <si>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</si>
  <si>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</si>
  <si>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</si>
  <si>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</si>
  <si>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</si>
  <si>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</si>
  <si>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</si>
  <si>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</si>
  <si>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</si>
  <si>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</si>
  <si>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</si>
  <si>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</si>
  <si>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</si>
  <si>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</si>
  <si>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</si>
  <si>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</si>
  <si>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</si>
  <si>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</si>
  <si>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</si>
  <si>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</si>
  <si>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</si>
  <si>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</si>
  <si>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</si>
  <si>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</si>
  <si>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</si>
  <si>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</si>
  <si>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</si>
  <si>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</si>
  <si>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</si>
  <si>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</si>
  <si>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</si>
  <si>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</si>
  <si>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</si>
  <si>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</si>
  <si>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</si>
  <si>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</si>
  <si>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</si>
  <si>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</si>
  <si>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</si>
  <si>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</si>
  <si>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</si>
  <si>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</si>
  <si>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</si>
  <si>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</si>
  <si>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</si>
  <si>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</si>
  <si>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</si>
  <si>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</si>
  <si>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</si>
  <si>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</si>
  <si>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</si>
  <si>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</si>
  <si>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</si>
  <si>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</si>
  <si>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</si>
  <si>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</si>
  <si>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</si>
  <si>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</si>
  <si>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</si>
  <si>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</si>
  <si>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</si>
  <si>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</si>
  <si>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</si>
  <si>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</si>
  <si>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</si>
  <si>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</si>
  <si>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</si>
  <si>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</si>
  <si>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</si>
  <si>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</si>
  <si>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</si>
  <si>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</si>
  <si>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</si>
  <si>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</si>
  <si>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</si>
  <si>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</si>
  <si>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</si>
  <si>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</si>
  <si>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</si>
  <si>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</si>
  <si>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</si>
  <si>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</si>
  <si>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</si>
  <si>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</si>
  <si>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</si>
  <si>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</si>
  <si>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</si>
  <si>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</si>
  <si>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</si>
  <si>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</si>
  <si>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</si>
  <si>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</si>
  <si>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</si>
  <si>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</si>
  <si>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</si>
  <si>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</si>
  <si>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</si>
  <si>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</si>
  <si>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</si>
  <si>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</si>
  <si>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</si>
  <si>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</si>
  <si>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</si>
  <si>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</si>
  <si>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</si>
  <si>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</si>
  <si>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</si>
  <si>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</si>
  <si>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</si>
  <si>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</si>
  <si>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</si>
  <si>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</si>
  <si>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</si>
  <si>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</si>
  <si>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</si>
  <si>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</si>
  <si>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</si>
  <si>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</si>
  <si>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</si>
  <si>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</si>
  <si>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</si>
  <si>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</si>
  <si>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</si>
  <si>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</si>
  <si>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</si>
  <si>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</si>
  <si>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</si>
  <si>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</si>
  <si>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</si>
  <si>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</si>
  <si>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</si>
  <si>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</si>
  <si>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</si>
  <si>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</si>
  <si>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</si>
  <si>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</si>
  <si>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</si>
  <si>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</si>
  <si>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</si>
  <si>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</si>
  <si>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</si>
  <si>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</si>
  <si>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</si>
  <si>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</si>
  <si>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</si>
  <si>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</si>
  <si>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</si>
  <si>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</si>
  <si>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</si>
  <si>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</si>
  <si>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</si>
  <si>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</si>
  <si>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</si>
  <si>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</si>
  <si>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</si>
  <si>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</si>
  <si>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</si>
  <si>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</si>
  <si>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</si>
  <si>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</si>
  <si>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</si>
  <si>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</si>
  <si>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</si>
  <si>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</si>
  <si>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</si>
  <si>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</si>
  <si>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</si>
  <si>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</si>
  <si>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</si>
  <si>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</si>
  <si>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</si>
  <si>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</si>
  <si>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</si>
  <si>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</si>
  <si>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</si>
  <si>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</si>
  <si>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</si>
  <si>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</si>
  <si>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</si>
  <si>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</si>
  <si>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</si>
  <si>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</si>
  <si>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</si>
  <si>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</si>
  <si>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</si>
  <si>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</si>
  <si>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</si>
  <si>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</si>
  <si>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</si>
  <si>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</si>
  <si>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</si>
  <si>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</si>
  <si>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</si>
  <si>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</si>
  <si>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</si>
  <si>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</si>
  <si>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</si>
  <si>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</si>
  <si>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</si>
  <si>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</si>
  <si>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</si>
  <si>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</si>
  <si>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</si>
  <si>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</si>
  <si>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</si>
  <si>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</si>
  <si>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</si>
  <si>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</si>
  <si>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</si>
  <si>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</si>
  <si>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</si>
  <si>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</si>
  <si>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</si>
  <si>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</si>
  <si>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</si>
  <si>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</si>
  <si>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</si>
  <si>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</si>
  <si>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</si>
  <si>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</si>
  <si>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</si>
  <si>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</si>
  <si>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</si>
  <si>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</si>
  <si>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</si>
  <si>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</si>
  <si>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</si>
  <si>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</si>
  <si>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</si>
  <si>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</si>
  <si>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</si>
  <si>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</si>
  <si>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</si>
  <si>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</si>
  <si>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</si>
  <si>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</si>
  <si>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</si>
  <si>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</si>
  <si>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</si>
  <si>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</si>
  <si>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</si>
  <si>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</si>
  <si>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</si>
  <si>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</si>
  <si>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</si>
  <si>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</si>
  <si>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</si>
  <si>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</si>
  <si>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</si>
  <si>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</si>
  <si>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</si>
  <si>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</si>
  <si>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</si>
  <si>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</si>
  <si>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</si>
  <si>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</si>
  <si>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</si>
  <si>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</si>
  <si>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</si>
  <si>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</si>
  <si>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</si>
  <si>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</si>
  <si>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</si>
  <si>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</si>
  <si>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</si>
  <si>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</si>
  <si>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</si>
  <si>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</si>
  <si>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</si>
  <si>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</si>
  <si>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</si>
  <si>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</si>
  <si>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</si>
  <si>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</si>
  <si>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</si>
  <si>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</si>
  <si>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</si>
  <si>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</si>
  <si>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</si>
  <si>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</si>
  <si>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</si>
  <si>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</si>
  <si>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</si>
  <si>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</si>
  <si>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</si>
  <si>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</si>
  <si>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</si>
  <si>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</si>
  <si>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</si>
  <si>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</si>
  <si>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</si>
  <si>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</si>
  <si>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</si>
  <si>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</si>
  <si>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</si>
  <si>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</si>
  <si>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</si>
  <si>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</si>
  <si>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</si>
  <si>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</si>
  <si>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</si>
  <si>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</si>
  <si>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</si>
  <si>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</si>
  <si>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</si>
  <si>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</si>
  <si>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</si>
  <si>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</si>
  <si>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</si>
  <si>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</si>
  <si>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</si>
  <si>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</si>
  <si>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</si>
  <si>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</si>
  <si>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</si>
  <si>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</si>
  <si>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</si>
  <si>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</si>
  <si>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</si>
  <si>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</si>
  <si>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</si>
  <si>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</si>
  <si>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</si>
  <si>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</si>
  <si>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</si>
  <si>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</si>
  <si>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</si>
  <si>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</si>
  <si>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</si>
  <si>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</si>
  <si>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</si>
  <si>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</si>
  <si>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</si>
  <si>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</si>
  <si>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</si>
  <si>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</si>
  <si>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</si>
  <si>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</si>
  <si>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</si>
  <si>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</si>
  <si>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</si>
  <si>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</si>
  <si>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</si>
  <si>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</si>
  <si>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</si>
  <si>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</si>
  <si>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</si>
  <si>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</si>
  <si>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</si>
  <si>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</si>
  <si>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</si>
  <si>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</si>
  <si>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</si>
  <si>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</si>
  <si>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</si>
  <si>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</si>
  <si>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</si>
  <si>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</si>
  <si>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</si>
  <si>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</si>
  <si>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</si>
  <si>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</si>
  <si>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</si>
  <si>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</si>
  <si>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</si>
  <si>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</si>
  <si>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</si>
  <si>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</si>
  <si>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</si>
  <si>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</si>
  <si>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</si>
  <si>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</si>
  <si>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</si>
  <si>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</si>
  <si>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</si>
  <si>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</si>
  <si>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</si>
  <si>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</si>
  <si>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</si>
  <si>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</si>
  <si>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</si>
  <si>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</si>
  <si>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</si>
  <si>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</si>
  <si>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</si>
  <si>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</si>
  <si>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</si>
  <si>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</si>
  <si>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</si>
  <si>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</si>
  <si>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</si>
  <si>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</si>
  <si>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</si>
  <si>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</si>
  <si>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</si>
  <si>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</si>
  <si>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</si>
  <si>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</si>
  <si>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</si>
  <si>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</si>
  <si>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</si>
  <si>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</si>
  <si>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</si>
  <si>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</si>
  <si>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</si>
  <si>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</si>
  <si>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</si>
  <si>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</si>
  <si>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</si>
  <si>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</si>
  <si>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</si>
  <si>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</si>
  <si>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</si>
  <si>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</si>
  <si>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</si>
  <si>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</si>
  <si>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</si>
  <si>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</si>
  <si>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</si>
  <si>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</si>
  <si>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</si>
  <si>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</si>
  <si>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</si>
  <si>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</si>
  <si>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</si>
  <si>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</si>
  <si>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</si>
  <si>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</si>
  <si>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</si>
  <si>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</si>
  <si>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</si>
  <si>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</si>
  <si>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</si>
  <si>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</si>
  <si>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</si>
  <si>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</si>
  <si>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</si>
  <si>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</si>
  <si>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</si>
  <si>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</si>
  <si>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</si>
  <si>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</si>
  <si>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</si>
  <si>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</si>
  <si>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</si>
  <si>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</si>
  <si>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</si>
  <si>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</si>
  <si>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</si>
  <si>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</si>
  <si>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</si>
  <si>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</si>
  <si>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</si>
  <si>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</si>
  <si>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</si>
  <si>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</si>
  <si>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</si>
  <si>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</si>
  <si>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</si>
  <si>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</si>
  <si>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</si>
  <si>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</si>
  <si>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</si>
  <si>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</si>
  <si>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</si>
  <si>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</si>
  <si>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</si>
  <si>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</si>
  <si>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</si>
  <si>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</si>
  <si>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</si>
  <si>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</si>
  <si>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</si>
  <si>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</si>
  <si>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</si>
  <si>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</si>
  <si>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</si>
  <si>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</si>
  <si>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</si>
  <si>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</si>
  <si>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</si>
  <si>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</si>
  <si>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</si>
  <si>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</si>
  <si>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</si>
  <si>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</si>
  <si>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</si>
  <si>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</si>
  <si>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</si>
  <si>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</si>
  <si>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</si>
  <si>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</si>
  <si>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</si>
  <si>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</si>
  <si>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</si>
  <si>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</si>
  <si>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</si>
  <si>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</si>
  <si>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</si>
  <si>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</si>
  <si>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</si>
  <si>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</si>
  <si>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</si>
  <si>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</si>
  <si>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</si>
  <si>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</si>
  <si>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</si>
  <si>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</si>
  <si>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</si>
  <si>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</si>
  <si>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</si>
  <si>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</si>
  <si>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</si>
  <si>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</si>
  <si>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</si>
  <si>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</si>
  <si>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</si>
  <si>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</si>
  <si>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</si>
  <si>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</si>
  <si>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</si>
  <si>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</si>
  <si>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</si>
  <si>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</si>
  <si>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</si>
  <si>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</si>
  <si>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</si>
  <si>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</si>
  <si>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</si>
  <si>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</si>
  <si>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</si>
  <si>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</si>
  <si>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</si>
  <si>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</si>
  <si>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</si>
  <si>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</si>
  <si>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</si>
  <si>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</si>
  <si>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</si>
  <si>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</si>
  <si>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</si>
  <si>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</si>
  <si>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</si>
  <si>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</si>
  <si>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</si>
  <si>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</si>
  <si>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</si>
  <si>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</si>
  <si>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</si>
  <si>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</si>
  <si>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</si>
  <si>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</si>
  <si>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</si>
  <si>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</si>
  <si>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</si>
  <si>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</si>
  <si>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</si>
  <si>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</si>
  <si>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</si>
  <si>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</si>
  <si>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</si>
  <si>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</si>
  <si>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</si>
  <si>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</si>
  <si>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</si>
  <si>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</si>
  <si>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</si>
  <si>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</si>
  <si>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</si>
  <si>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</si>
  <si>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</si>
  <si>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</si>
  <si>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</si>
  <si>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</si>
  <si>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</si>
  <si>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</si>
  <si>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</si>
  <si>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</si>
  <si>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</si>
  <si>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</si>
  <si>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</si>
  <si>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</si>
  <si>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</si>
  <si>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</si>
  <si>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</si>
  <si>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</si>
  <si>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</si>
  <si>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</si>
  <si>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</si>
  <si>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</si>
  <si>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</si>
  <si>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</si>
  <si>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</si>
  <si>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</si>
  <si>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</si>
  <si>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</si>
  <si>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</si>
  <si>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</si>
  <si>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</si>
  <si>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</si>
  <si>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</si>
  <si>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</si>
  <si>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</si>
  <si>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</si>
  <si>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</si>
  <si>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</si>
  <si>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</si>
  <si>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</si>
  <si>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</si>
  <si>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</si>
  <si>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</si>
  <si>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</si>
  <si>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</si>
  <si>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</si>
  <si>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</si>
  <si>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</si>
  <si>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</si>
  <si>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</si>
  <si>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</si>
  <si>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</si>
  <si>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</si>
  <si>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</si>
  <si>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</si>
  <si>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</si>
  <si>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</si>
  <si>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</si>
  <si>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</si>
  <si>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</si>
  <si>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</si>
  <si>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</si>
  <si>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</si>
  <si>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</si>
  <si>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</si>
  <si>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</si>
  <si>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</si>
  <si>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</si>
  <si>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</si>
  <si>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</si>
  <si>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</si>
  <si>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</si>
  <si>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</si>
  <si>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</si>
  <si>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</si>
  <si>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</si>
  <si>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</si>
  <si>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</si>
  <si>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</si>
  <si>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</si>
  <si>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</si>
  <si>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</si>
  <si>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</si>
  <si>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</si>
  <si>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</si>
  <si>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</si>
  <si>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</si>
  <si>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</si>
  <si>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</si>
  <si>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</si>
  <si>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</si>
  <si>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</si>
  <si>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</si>
  <si>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</si>
  <si>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</si>
  <si>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</si>
  <si>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</si>
  <si>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</si>
  <si>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</si>
  <si>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</si>
  <si>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</si>
  <si>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</si>
  <si>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</si>
  <si>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</si>
  <si>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</si>
  <si>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</si>
  <si>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</si>
  <si>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</si>
  <si>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</si>
  <si>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</si>
  <si>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</si>
  <si>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</si>
  <si>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</si>
  <si>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</si>
  <si>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</si>
  <si>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</si>
  <si>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</si>
  <si>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</si>
  <si>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</si>
  <si>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</si>
  <si>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</si>
  <si>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</si>
  <si>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</si>
  <si>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</si>
  <si>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</si>
  <si>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</si>
  <si>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</si>
  <si>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</si>
  <si>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</si>
  <si>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</si>
  <si>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</si>
  <si>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</si>
  <si>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</si>
  <si>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</si>
  <si>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</si>
  <si>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</si>
  <si>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</si>
  <si>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</si>
  <si>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</si>
  <si>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</si>
  <si>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</si>
  <si>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</si>
  <si>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</si>
  <si>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</si>
  <si>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</si>
  <si>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</si>
  <si>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</si>
  <si>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</si>
  <si>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</si>
  <si>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</si>
  <si>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</si>
  <si>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</si>
  <si>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</si>
  <si>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</si>
  <si>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</si>
  <si>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</si>
  <si>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</si>
  <si>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</si>
  <si>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</si>
  <si>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</si>
  <si>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</si>
  <si>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</si>
  <si>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</si>
  <si>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</si>
  <si>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</si>
  <si>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</si>
  <si>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</si>
  <si>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</si>
  <si>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</si>
  <si>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</si>
  <si>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</si>
  <si>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</si>
  <si>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</si>
  <si>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</si>
  <si>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</si>
  <si>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</si>
  <si>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</si>
  <si>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</si>
  <si>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</si>
  <si>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</si>
  <si>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</si>
  <si>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</si>
  <si>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</si>
  <si>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</si>
  <si>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</si>
  <si>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</si>
  <si>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</si>
  <si>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</si>
  <si>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</si>
  <si>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</si>
  <si>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</si>
  <si>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</si>
  <si>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</si>
  <si>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</si>
  <si>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</si>
  <si>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</si>
  <si>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</si>
  <si>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</si>
  <si>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</si>
  <si>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</si>
  <si>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</si>
  <si>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</si>
  <si>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</si>
  <si>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</si>
  <si>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</si>
  <si>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</si>
  <si>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</si>
  <si>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</si>
  <si>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</si>
  <si>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</si>
  <si>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</si>
  <si>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</si>
  <si>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</si>
  <si>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</si>
  <si>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</si>
  <si>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</si>
  <si>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</si>
  <si>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</si>
  <si>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</si>
  <si>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</si>
  <si>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</si>
  <si>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</si>
  <si>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</si>
  <si>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</si>
  <si>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</si>
  <si>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</si>
  <si>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</si>
  <si>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</si>
  <si>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</si>
  <si>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</si>
  <si>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</si>
  <si>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</si>
  <si>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</si>
  <si>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</si>
  <si>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</si>
  <si>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</si>
  <si>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</si>
  <si>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</si>
  <si>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</si>
  <si>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</si>
  <si>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</si>
  <si>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</si>
  <si>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</si>
  <si>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</si>
  <si>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</si>
  <si>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</si>
  <si>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</si>
  <si>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</si>
  <si>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</si>
  <si>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</si>
  <si>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</si>
  <si>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</si>
  <si>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</si>
  <si>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</si>
  <si>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</si>
  <si>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</si>
  <si>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</si>
  <si>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</si>
  <si>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</si>
  <si>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</si>
  <si>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</si>
  <si>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</si>
  <si>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</si>
  <si>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</si>
  <si>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</si>
  <si>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</si>
  <si>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</si>
  <si>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</si>
  <si>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</si>
  <si>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</si>
  <si>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</si>
  <si>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</si>
  <si>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</si>
  <si>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</si>
  <si>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</si>
  <si>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</si>
  <si>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</si>
  <si>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</si>
  <si>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</si>
  <si>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</si>
  <si>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</si>
  <si>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</si>
  <si>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</si>
  <si>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</si>
  <si>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</si>
  <si>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</si>
  <si>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</si>
  <si>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</si>
  <si>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</si>
  <si>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</si>
  <si>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</si>
  <si>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</si>
  <si>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</si>
  <si>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</si>
  <si>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</si>
  <si>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</si>
  <si>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</si>
  <si>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</si>
  <si>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</si>
  <si>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</si>
  <si>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</si>
  <si>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</si>
  <si>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</si>
  <si>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</si>
  <si>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</si>
  <si>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</si>
  <si>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</si>
  <si>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</si>
  <si>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</si>
  <si>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</si>
  <si>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</si>
  <si>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</si>
  <si>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</si>
  <si>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</si>
  <si>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</si>
  <si>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</si>
  <si>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</si>
  <si>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</si>
  <si>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</si>
  <si>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</si>
  <si>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</si>
  <si>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</si>
  <si>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</si>
  <si>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</si>
  <si>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</si>
  <si>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</si>
  <si>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</si>
  <si>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</si>
  <si>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</si>
  <si>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</si>
  <si>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</si>
  <si>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</si>
  <si>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</si>
  <si>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</si>
  <si>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</si>
  <si>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</si>
  <si>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</si>
  <si>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</si>
  <si>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</si>
  <si>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</si>
  <si>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</si>
  <si>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</si>
  <si>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</si>
  <si>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</si>
  <si>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</si>
  <si>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</si>
  <si>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</si>
  <si>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</si>
  <si>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</si>
  <si>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</si>
  <si>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</si>
  <si>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</si>
  <si>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</si>
  <si>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</si>
  <si>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</si>
  <si>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</si>
  <si>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</si>
  <si>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</si>
  <si>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</si>
  <si>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</si>
  <si>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</si>
  <si>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</si>
  <si>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</si>
  <si>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</si>
  <si>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</si>
  <si>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</si>
  <si>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</si>
  <si>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</si>
  <si>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</si>
  <si>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</si>
  <si>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</si>
  <si>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</si>
  <si>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</si>
  <si>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</si>
  <si>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</si>
  <si>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</si>
  <si>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</si>
  <si>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</si>
  <si>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</si>
  <si>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</si>
  <si>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</si>
  <si>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</si>
  <si>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</si>
  <si>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</si>
  <si>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</si>
  <si>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</si>
  <si>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</si>
  <si>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</si>
  <si>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</si>
  <si>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</si>
  <si>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</si>
  <si>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</si>
  <si>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</si>
  <si>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</si>
  <si>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</si>
  <si>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</si>
  <si>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</si>
  <si>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</si>
  <si>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</si>
  <si>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</si>
  <si>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</si>
  <si>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</si>
  <si>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</si>
  <si>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</si>
  <si>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</si>
  <si>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</si>
  <si>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</si>
  <si>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</si>
  <si>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</si>
  <si>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</si>
  <si>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</si>
  <si>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</si>
  <si>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</si>
  <si>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</si>
  <si>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</si>
  <si>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</si>
  <si>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</si>
  <si>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</si>
  <si>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</si>
  <si>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</si>
  <si>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</si>
  <si>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</si>
  <si>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</si>
  <si>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</si>
  <si>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</si>
  <si>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</si>
  <si>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</si>
  <si>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</si>
  <si>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</si>
  <si>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</si>
  <si>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</si>
  <si>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</si>
  <si>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</si>
  <si>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</si>
  <si>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</si>
  <si>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</si>
  <si>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</si>
  <si>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</si>
  <si>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</si>
  <si>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</si>
  <si>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</si>
  <si>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</si>
  <si>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</si>
  <si>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</si>
  <si>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</si>
  <si>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</si>
  <si>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</si>
  <si>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</si>
  <si>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</si>
  <si>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</si>
  <si>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</si>
  <si>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</si>
  <si>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</si>
  <si>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</si>
  <si>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</si>
  <si>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</si>
  <si>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</si>
  <si>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</si>
  <si>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</si>
  <si>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</si>
  <si>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</si>
  <si>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</si>
  <si>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</si>
  <si>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</si>
  <si>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</si>
  <si>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</si>
  <si>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</si>
  <si>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</si>
  <si>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</si>
  <si>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</si>
  <si>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</si>
  <si>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</si>
  <si>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</si>
  <si>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</si>
  <si>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</si>
  <si>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</si>
  <si>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</si>
  <si>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</si>
  <si>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</si>
  <si>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</si>
  <si>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</si>
  <si>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</si>
  <si>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</si>
  <si>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</si>
  <si>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</si>
  <si>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</si>
  <si>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</si>
  <si>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</si>
  <si>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</si>
  <si>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</si>
  <si>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</si>
  <si>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</si>
  <si>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</si>
  <si>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</si>
  <si>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</si>
  <si>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</si>
  <si>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</si>
  <si>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</si>
  <si>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</si>
  <si>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</si>
  <si>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</si>
  <si>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</si>
  <si>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</si>
  <si>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</si>
  <si>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</si>
  <si>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</si>
  <si>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</si>
  <si>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</si>
  <si>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</si>
  <si>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</si>
  <si>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</si>
  <si>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</si>
  <si>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</si>
  <si>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</si>
  <si>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</si>
  <si>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</si>
  <si>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</si>
  <si>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</si>
  <si>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</si>
  <si>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</si>
  <si>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</si>
  <si>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</si>
  <si>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</si>
  <si>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</si>
  <si>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</si>
  <si>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</si>
  <si>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</si>
  <si>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</si>
  <si>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</si>
  <si>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</si>
  <si>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</si>
  <si>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</si>
  <si>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</si>
  <si>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</si>
  <si>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</si>
  <si>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</si>
  <si>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</si>
  <si>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</si>
  <si>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</si>
  <si>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</si>
  <si>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</si>
  <si>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</si>
  <si>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</si>
  <si>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</si>
  <si>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</si>
  <si>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</si>
  <si>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</si>
  <si>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</si>
  <si>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</si>
  <si>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</si>
  <si>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</si>
  <si>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</si>
  <si>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</si>
  <si>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</si>
  <si>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</si>
  <si>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</si>
  <si>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</si>
  <si>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</si>
  <si>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</si>
  <si>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</si>
  <si>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</si>
  <si>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</si>
  <si>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</si>
  <si>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</si>
  <si>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</si>
  <si>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</si>
  <si>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</si>
  <si>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</si>
  <si>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</si>
  <si>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</si>
  <si>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</si>
  <si>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</si>
  <si>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</si>
  <si>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</si>
  <si>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</si>
  <si>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</si>
  <si>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</si>
  <si>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</si>
  <si>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</si>
  <si>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</si>
  <si>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</si>
  <si>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</si>
  <si>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</si>
  <si>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</si>
  <si>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</si>
  <si>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</si>
  <si>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</si>
  <si>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</si>
  <si>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</si>
  <si>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</si>
  <si>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</si>
  <si>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</si>
  <si>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</si>
  <si>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</si>
  <si>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</si>
  <si>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</si>
  <si>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</si>
  <si>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</si>
  <si>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</si>
  <si>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</si>
  <si>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</si>
  <si>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</si>
  <si>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</si>
  <si>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</si>
  <si>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</si>
  <si>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</si>
  <si>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</si>
  <si>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</si>
  <si>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</si>
  <si>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</si>
  <si>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</si>
  <si>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</si>
  <si>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</si>
  <si>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</si>
  <si>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</si>
  <si>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</si>
  <si>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</si>
  <si>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</si>
  <si>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</si>
  <si>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</si>
  <si>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</si>
  <si>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</si>
  <si>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</si>
  <si>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</si>
  <si>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</si>
  <si>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</si>
  <si>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</si>
  <si>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</si>
  <si>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</si>
  <si>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</si>
  <si>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</si>
  <si>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</si>
  <si>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</si>
  <si>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</si>
  <si>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</si>
  <si>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</si>
  <si>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</si>
  <si>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</si>
  <si>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</si>
  <si>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</si>
  <si>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</si>
  <si>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</si>
  <si>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</si>
  <si>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</si>
  <si>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</si>
  <si>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</si>
  <si>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</si>
  <si>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</si>
  <si>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</si>
  <si>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</si>
  <si>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</si>
  <si>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</si>
  <si>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</si>
  <si>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</si>
  <si>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</si>
  <si>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</si>
  <si>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</si>
  <si>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</si>
  <si>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</si>
  <si>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</si>
  <si>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</si>
  <si>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</si>
  <si>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</si>
  <si>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</si>
  <si>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</si>
  <si>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</si>
  <si>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</si>
  <si>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</si>
  <si>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</si>
  <si>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</si>
  <si>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</si>
  <si>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</si>
  <si>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</si>
  <si>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</si>
  <si>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</si>
  <si>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</si>
  <si>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</si>
  <si>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</si>
  <si>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</si>
  <si>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</si>
  <si>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</si>
  <si>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</si>
  <si>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</si>
  <si>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</si>
  <si>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</si>
  <si>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</si>
  <si>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</si>
  <si>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</si>
  <si>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</si>
  <si>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</si>
  <si>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</si>
  <si>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</si>
  <si>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</si>
  <si>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</si>
  <si>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</si>
  <si>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</si>
  <si>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</si>
  <si>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</si>
  <si>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</si>
  <si>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</si>
  <si>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</si>
  <si>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</si>
  <si>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</si>
  <si>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</si>
  <si>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</si>
  <si>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</si>
  <si>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</si>
  <si>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</si>
  <si>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</si>
  <si>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</si>
  <si>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</si>
  <si>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</si>
  <si>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</si>
  <si>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</si>
  <si>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</si>
  <si>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</si>
  <si>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</si>
  <si>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</si>
  <si>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</si>
  <si>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</si>
  <si>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</si>
  <si>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</si>
  <si>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</si>
  <si>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</si>
  <si>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</si>
  <si>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</si>
  <si>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</si>
  <si>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</si>
  <si>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</si>
  <si>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</si>
  <si>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</si>
  <si>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</si>
  <si>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</si>
  <si>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</si>
  <si>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</si>
  <si>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</si>
  <si>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</si>
  <si>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</si>
  <si>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</si>
  <si>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</si>
  <si>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</si>
  <si>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</si>
  <si>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</si>
  <si>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</si>
  <si>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</si>
  <si>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</si>
  <si>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</si>
  <si>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</si>
  <si>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</si>
  <si>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</si>
  <si>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</si>
  <si>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</si>
  <si>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</si>
  <si>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</si>
  <si>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</si>
  <si>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</si>
  <si>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</si>
  <si>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</si>
  <si>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</si>
  <si>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</si>
  <si>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</si>
  <si>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</si>
  <si>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</si>
  <si>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</si>
  <si>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</si>
  <si>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</si>
  <si>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</si>
  <si>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</si>
  <si>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</si>
  <si>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</si>
  <si>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</si>
  <si>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</si>
  <si>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</si>
  <si>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</si>
  <si>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</si>
  <si>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</si>
  <si>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</si>
  <si>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</si>
  <si>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</si>
  <si>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</si>
  <si>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</si>
  <si>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</si>
  <si>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</si>
  <si>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</si>
  <si>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</si>
  <si>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</si>
  <si>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</si>
  <si>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</si>
  <si>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</si>
  <si>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</si>
  <si>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</si>
  <si>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</si>
  <si>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</si>
  <si>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</si>
  <si>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</si>
  <si>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</si>
  <si>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</si>
  <si>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</si>
  <si>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</si>
  <si>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</si>
  <si>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</si>
  <si>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</si>
  <si>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</si>
  <si>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</si>
  <si>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</si>
  <si>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</si>
  <si>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</si>
  <si>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</si>
  <si>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</si>
  <si>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</si>
  <si>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</si>
  <si>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</si>
  <si>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</si>
  <si>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</si>
  <si>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</si>
  <si>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</si>
  <si>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</si>
  <si>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</si>
  <si>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</si>
  <si>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</si>
  <si>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</si>
  <si>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</si>
  <si>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</si>
  <si>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</si>
  <si>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</si>
  <si>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</si>
  <si>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</si>
  <si>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</si>
  <si>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</si>
  <si>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</si>
  <si>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</si>
  <si>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</si>
  <si>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</si>
  <si>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</si>
  <si>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</si>
  <si>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</si>
  <si>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</si>
  <si>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</si>
  <si>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</si>
  <si>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</si>
  <si>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</si>
  <si>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</si>
  <si>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</si>
  <si>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</si>
  <si>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</si>
  <si>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</si>
  <si>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</si>
  <si>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</si>
  <si>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</si>
  <si>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</si>
  <si>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</si>
  <si>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</si>
  <si>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</si>
  <si>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</si>
  <si>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</si>
  <si>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</si>
  <si>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</si>
  <si>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</si>
  <si>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</si>
  <si>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</si>
  <si>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</si>
  <si>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</si>
  <si>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</si>
  <si>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</si>
  <si>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</si>
  <si>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</si>
  <si>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</si>
  <si>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</si>
  <si>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</si>
  <si>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</si>
  <si>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</si>
  <si>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</si>
  <si>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</si>
  <si>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</si>
  <si>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</si>
  <si>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</si>
  <si>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</si>
  <si>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</si>
  <si>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</si>
  <si>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</si>
  <si>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</si>
  <si>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</si>
  <si>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</si>
  <si>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</si>
  <si>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</si>
  <si>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</si>
  <si>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</si>
  <si>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</si>
  <si>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</si>
  <si>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</si>
  <si>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</si>
  <si>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</si>
  <si>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</si>
  <si>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</si>
  <si>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</si>
  <si>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</si>
  <si>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</si>
  <si>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</si>
  <si>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</si>
  <si>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</si>
  <si>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</si>
  <si>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</si>
  <si>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</si>
  <si>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</si>
  <si>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</si>
  <si>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</si>
  <si>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</si>
  <si>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</si>
  <si>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</si>
  <si>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</si>
  <si>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</si>
  <si>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</si>
  <si>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</si>
  <si>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</si>
  <si>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</si>
  <si>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</si>
  <si>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</si>
  <si>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</si>
  <si>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</si>
  <si>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</si>
  <si>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</si>
  <si>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</si>
  <si>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</si>
  <si>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</si>
  <si>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</si>
  <si>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</si>
  <si>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</si>
  <si>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</si>
  <si>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</si>
  <si>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</si>
  <si>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</si>
  <si>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</si>
  <si>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</si>
  <si>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</si>
  <si>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</si>
  <si>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</si>
  <si>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</si>
  <si>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</si>
  <si>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</si>
  <si>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</si>
  <si>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</si>
  <si>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</si>
  <si>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</si>
  <si>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</si>
  <si>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</si>
  <si>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</si>
  <si>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</si>
  <si>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</si>
  <si>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</si>
  <si>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</si>
  <si>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</si>
  <si>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</si>
  <si>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</si>
  <si>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</si>
  <si>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</si>
  <si>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</si>
  <si>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</si>
  <si>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</si>
  <si>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</si>
  <si>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</si>
  <si>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</si>
  <si>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</si>
  <si>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</si>
  <si>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</si>
  <si>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</si>
  <si>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</si>
  <si>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</si>
  <si>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</si>
  <si>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</si>
  <si>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</si>
  <si>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</si>
  <si>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</si>
  <si>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</si>
  <si>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</si>
  <si>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</si>
  <si>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</si>
  <si>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</si>
  <si>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</si>
  <si>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</si>
  <si>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</si>
  <si>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</si>
  <si>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</si>
  <si>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</si>
  <si>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</si>
  <si>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</si>
  <si>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</si>
  <si>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</si>
  <si>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</si>
  <si>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</si>
  <si>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</si>
  <si>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</si>
  <si>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</si>
  <si>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</si>
  <si>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</si>
  <si>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</si>
  <si>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</si>
  <si>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</si>
  <si>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</si>
  <si>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</si>
  <si>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</si>
  <si>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</si>
  <si>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</si>
  <si>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</si>
  <si>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</si>
  <si>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</si>
  <si>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</si>
  <si>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</si>
  <si>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</si>
  <si>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</si>
  <si>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</si>
  <si>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</si>
  <si>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</si>
  <si>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</si>
  <si>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</si>
  <si>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</si>
  <si>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</si>
  <si>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</si>
  <si>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</si>
  <si>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</si>
  <si>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</si>
  <si>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</si>
  <si>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</si>
  <si>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</si>
  <si>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</si>
  <si>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</si>
  <si>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</si>
  <si>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</si>
  <si>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</si>
  <si>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</si>
  <si>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</si>
  <si>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</si>
  <si>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</si>
  <si>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</si>
  <si>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</si>
  <si>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</si>
  <si>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</si>
  <si>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</si>
  <si>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</si>
  <si>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</si>
  <si>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</si>
  <si>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</si>
  <si>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</si>
  <si>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</si>
  <si>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</si>
  <si>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</si>
  <si>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</si>
  <si>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</si>
  <si>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</si>
  <si>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</si>
  <si>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</si>
  <si>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</si>
  <si>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</si>
  <si>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</si>
  <si>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</si>
  <si>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</si>
  <si>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</si>
  <si>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</si>
  <si>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</si>
  <si>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</si>
  <si>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</si>
  <si>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</si>
  <si>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</si>
  <si>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</si>
  <si>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</si>
  <si>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</si>
  <si>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</si>
  <si>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</si>
  <si>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</si>
  <si>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</si>
  <si>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</si>
  <si>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</si>
  <si>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</si>
  <si>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</si>
  <si>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</si>
  <si>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</si>
  <si>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</si>
  <si>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</si>
  <si>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</si>
  <si>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</si>
  <si>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</si>
  <si>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</si>
  <si>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</si>
  <si>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</si>
  <si>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</si>
  <si>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</si>
  <si>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</si>
  <si>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</si>
  <si>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</si>
  <si>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</si>
  <si>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</si>
  <si>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</si>
  <si>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</si>
  <si>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</si>
  <si>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</si>
  <si>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</si>
  <si>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</si>
  <si>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</si>
  <si>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</si>
  <si>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</si>
  <si>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</si>
  <si>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</si>
  <si>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</si>
  <si>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</si>
  <si>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</si>
  <si>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</si>
  <si>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</si>
  <si>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</si>
  <si>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</si>
  <si>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</si>
  <si>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</si>
  <si>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</si>
  <si>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</si>
  <si>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</si>
  <si>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</si>
  <si>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</si>
  <si>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</si>
  <si>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</si>
  <si>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</si>
  <si>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</si>
  <si>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</si>
  <si>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</si>
  <si>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</si>
  <si>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</si>
  <si>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</si>
  <si>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</si>
  <si>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</si>
  <si>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</si>
  <si>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</si>
  <si>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</si>
  <si>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</si>
  <si>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</si>
  <si>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</si>
  <si>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</si>
  <si>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</si>
  <si>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</si>
  <si>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</si>
  <si>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</si>
  <si>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</si>
  <si>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</si>
  <si>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</si>
  <si>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</si>
  <si>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</si>
  <si>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</si>
  <si>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</si>
  <si>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</si>
  <si>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</si>
  <si>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</si>
  <si>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</si>
  <si>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</si>
  <si>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</si>
  <si>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</si>
  <si>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</si>
  <si>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</si>
  <si>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</si>
  <si>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</si>
  <si>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</si>
  <si>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</si>
  <si>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</si>
  <si>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</si>
  <si>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</si>
  <si>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</si>
  <si>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</si>
  <si>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</si>
  <si>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</si>
  <si>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</si>
  <si>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</si>
  <si>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</si>
  <si>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</si>
  <si>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</si>
  <si>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</si>
  <si>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</si>
  <si>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</si>
  <si>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</si>
  <si>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</si>
  <si>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</si>
  <si>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</si>
  <si>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</si>
  <si>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</si>
  <si>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</si>
  <si>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</si>
  <si>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</si>
  <si>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</si>
  <si>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</si>
  <si>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</si>
  <si>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</si>
  <si>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</si>
  <si>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</si>
  <si>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</si>
  <si>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</si>
  <si>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</si>
  <si>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</si>
  <si>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</si>
  <si>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</si>
  <si>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</si>
  <si>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</si>
  <si>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</si>
  <si>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</si>
  <si>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</si>
  <si>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</si>
  <si>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</si>
  <si>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</si>
  <si>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</si>
  <si>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</si>
  <si>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</si>
  <si>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</si>
  <si>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</si>
  <si>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</si>
  <si>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</si>
  <si>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</si>
  <si>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</si>
  <si>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</si>
  <si>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</si>
  <si>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</si>
  <si>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</si>
  <si>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</si>
  <si>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</si>
  <si>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</si>
  <si>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</si>
  <si>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</si>
  <si>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</si>
  <si>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</si>
  <si>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</si>
  <si>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</si>
  <si>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</si>
  <si>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</si>
  <si>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</si>
  <si>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</si>
  <si>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</si>
  <si>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</si>
  <si>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</si>
  <si>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</si>
  <si>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</si>
  <si>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</si>
  <si>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</si>
  <si>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</si>
  <si>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</si>
  <si>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</si>
  <si>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</si>
  <si>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</si>
  <si>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</si>
  <si>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</si>
  <si>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</si>
  <si>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</si>
  <si>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</si>
  <si>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</si>
  <si>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</si>
  <si>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</si>
  <si>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</si>
  <si>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</si>
  <si>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</si>
  <si>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</si>
  <si>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</si>
  <si>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</si>
  <si>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</si>
  <si>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</si>
  <si>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</si>
  <si>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</si>
  <si>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</si>
  <si>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</si>
  <si>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</si>
  <si>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</si>
  <si>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</si>
  <si>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</si>
  <si>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</si>
  <si>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</si>
  <si>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</si>
  <si>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</si>
  <si>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</si>
  <si>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</si>
  <si>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</si>
  <si>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</si>
  <si>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</si>
  <si>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</si>
  <si>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</si>
  <si>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</si>
  <si>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</si>
  <si>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</si>
  <si>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</si>
  <si>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</si>
  <si>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</si>
  <si>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</si>
  <si>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</si>
  <si>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</si>
  <si>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</si>
  <si>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</si>
  <si>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</si>
  <si>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</si>
  <si>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</si>
  <si>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</si>
  <si>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</si>
  <si>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</si>
  <si>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</si>
  <si>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</si>
  <si>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</si>
  <si>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</si>
  <si>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</si>
  <si>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</si>
  <si>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</si>
  <si>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</si>
  <si>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</si>
  <si>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</si>
  <si>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</si>
  <si>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</si>
  <si>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</si>
  <si>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</si>
  <si>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</si>
  <si>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</si>
  <si>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</si>
  <si>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</si>
  <si>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</si>
  <si>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</si>
  <si>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</si>
  <si>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</si>
  <si>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</si>
  <si>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</si>
  <si>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</si>
  <si>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</si>
  <si>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</si>
  <si>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</si>
  <si>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</si>
  <si>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</si>
  <si>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</si>
  <si>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</si>
  <si>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</si>
  <si>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</si>
  <si>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</si>
  <si>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</si>
  <si>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</si>
  <si>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</si>
  <si>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</si>
  <si>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</si>
  <si>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</si>
  <si>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</si>
  <si>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</si>
  <si>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</si>
  <si>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</si>
  <si>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</si>
  <si>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</si>
  <si>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</si>
  <si>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</si>
  <si>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</si>
  <si>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</si>
  <si>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</si>
  <si>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</si>
  <si>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</si>
  <si>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</si>
  <si>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</si>
  <si>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</si>
  <si>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</si>
  <si>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</si>
  <si>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</si>
  <si>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</si>
  <si>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</si>
  <si>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</si>
  <si>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</si>
  <si>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</si>
  <si>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</si>
  <si>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</si>
  <si>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</si>
  <si>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</si>
  <si>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</si>
  <si>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</si>
  <si>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</si>
  <si>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</si>
  <si>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</si>
  <si>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</si>
  <si>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</si>
  <si>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</si>
  <si>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</si>
  <si>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</si>
  <si>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</si>
  <si>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</si>
  <si>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</si>
  <si>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</si>
  <si>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</si>
  <si>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</si>
  <si>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</si>
  <si>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</si>
  <si>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</si>
  <si>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</si>
  <si>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</si>
  <si>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</si>
  <si>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</si>
  <si>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</si>
  <si>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</si>
  <si>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</si>
  <si>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</si>
  <si>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</si>
  <si>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</si>
  <si>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</si>
  <si>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</si>
  <si>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</si>
  <si>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</si>
  <si>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</si>
  <si>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</si>
  <si>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</si>
  <si>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</si>
  <si>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</si>
  <si>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</si>
  <si>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</si>
  <si>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</si>
  <si>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</si>
  <si>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</si>
  <si>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</si>
  <si>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</si>
  <si>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</si>
  <si>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</si>
  <si>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</si>
  <si>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</si>
  <si>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</si>
  <si>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</si>
  <si>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</si>
  <si>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</si>
  <si>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</si>
  <si>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</si>
  <si>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</si>
  <si>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</si>
  <si>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</si>
  <si>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</si>
  <si>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</si>
  <si>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</si>
  <si>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</si>
  <si>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</si>
  <si>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</si>
  <si>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</si>
  <si>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</si>
  <si>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</si>
  <si>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</si>
  <si>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</si>
  <si>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</si>
  <si>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</si>
  <si>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</si>
  <si>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</si>
  <si>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</si>
  <si>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</si>
  <si>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</si>
  <si>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</si>
  <si>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</si>
  <si>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</si>
  <si>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</si>
  <si>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</si>
  <si>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</si>
  <si>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</si>
  <si>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</si>
  <si>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</si>
  <si>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</si>
  <si>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</si>
  <si>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</si>
  <si>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</si>
  <si>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</si>
  <si>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</si>
  <si>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</si>
  <si>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</si>
  <si>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</si>
  <si>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</si>
  <si>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</si>
  <si>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</si>
  <si>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</si>
  <si>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</si>
  <si>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</si>
  <si>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</si>
  <si>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</si>
  <si>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</si>
  <si>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</si>
  <si>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</si>
  <si>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</si>
  <si>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</si>
  <si>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</si>
  <si>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</si>
  <si>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</si>
  <si>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</si>
  <si>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</si>
  <si>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</si>
  <si>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</si>
  <si>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</si>
  <si>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</si>
  <si>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</si>
  <si>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</si>
  <si>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</si>
  <si>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</si>
  <si>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</si>
  <si>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</si>
  <si>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</si>
  <si>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</si>
  <si>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</si>
  <si>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</si>
  <si>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</si>
  <si>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</si>
  <si>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</si>
  <si>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</si>
  <si>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</si>
  <si>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</si>
  <si>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</si>
  <si>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</si>
  <si>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</si>
  <si>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</si>
  <si>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</si>
  <si>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</si>
  <si>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</si>
  <si>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</si>
  <si>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</si>
  <si>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</si>
  <si>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</si>
  <si>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</si>
  <si>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</si>
  <si>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</si>
  <si>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</si>
  <si>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</si>
  <si>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</si>
  <si>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</si>
  <si>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</si>
  <si>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</si>
  <si>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</si>
  <si>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</si>
  <si>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</si>
  <si>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</si>
  <si>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</si>
  <si>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</si>
  <si>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</si>
  <si>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</si>
  <si>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</si>
  <si>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</si>
  <si>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</si>
  <si>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</si>
  <si>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</si>
  <si>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</si>
  <si>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</si>
  <si>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</si>
  <si>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</si>
  <si>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</si>
  <si>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</si>
  <si>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</si>
  <si>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</si>
  <si>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</si>
  <si>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</si>
  <si>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</si>
  <si>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</si>
  <si>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</si>
  <si>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</si>
  <si>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</si>
  <si>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</si>
  <si>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</si>
  <si>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</si>
  <si>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</si>
  <si>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</si>
  <si>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</si>
  <si>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</si>
  <si>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</si>
  <si>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</si>
  <si>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</si>
  <si>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</si>
  <si>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</si>
  <si>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</si>
  <si>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</si>
  <si>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</si>
  <si>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</si>
  <si>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</si>
  <si>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</si>
  <si>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</si>
  <si>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</si>
  <si>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</si>
  <si>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</si>
  <si>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</si>
  <si>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</si>
  <si>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</si>
  <si>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</si>
  <si>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</si>
  <si>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</si>
  <si>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</si>
  <si>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</si>
  <si>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</si>
  <si>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</si>
  <si>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</si>
  <si>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</si>
  <si>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</si>
  <si>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</si>
  <si>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</si>
  <si>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</si>
  <si>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</si>
  <si>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</si>
  <si>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</si>
  <si>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</si>
  <si>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</si>
  <si>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</si>
  <si>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</si>
  <si>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</si>
  <si>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</si>
  <si>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</si>
  <si>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</si>
  <si>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</si>
  <si>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</si>
  <si>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</si>
  <si>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</si>
  <si>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</si>
  <si>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</si>
  <si>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</si>
  <si>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</si>
  <si>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</si>
  <si>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</si>
  <si>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</si>
  <si>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</si>
  <si>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</si>
  <si>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</si>
  <si>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</si>
  <si>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</si>
  <si>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</si>
  <si>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</si>
  <si>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</si>
  <si>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</si>
  <si>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</si>
  <si>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</si>
  <si>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</si>
  <si>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</si>
  <si>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</si>
  <si>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</si>
  <si>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</si>
  <si>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</si>
  <si>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</si>
  <si>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</si>
  <si>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</si>
  <si>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</si>
  <si>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</si>
  <si>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</si>
  <si>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</si>
  <si>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</si>
  <si>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</si>
  <si>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</si>
  <si>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</si>
  <si>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</si>
  <si>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</si>
  <si>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</si>
  <si>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</si>
  <si>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</si>
  <si>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</si>
  <si>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</si>
  <si>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</si>
  <si>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</si>
  <si>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</si>
  <si>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</si>
  <si>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</si>
  <si>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</si>
  <si>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</si>
  <si>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</si>
  <si>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</si>
  <si>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</si>
  <si>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</si>
  <si>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</si>
  <si>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</si>
  <si>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</si>
  <si>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</si>
  <si>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</si>
  <si>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</si>
  <si>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</si>
  <si>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</si>
  <si>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</si>
  <si>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</si>
  <si>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</si>
  <si>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</si>
  <si>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</si>
  <si>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</si>
  <si>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</si>
  <si>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</si>
  <si>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</si>
  <si>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</si>
  <si>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</si>
  <si>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</si>
  <si>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</si>
  <si>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</si>
  <si>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</si>
  <si>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</si>
  <si>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</si>
  <si>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</si>
  <si>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</si>
  <si>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</si>
  <si>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</si>
  <si>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</si>
  <si>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</si>
  <si>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</si>
  <si>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</si>
  <si>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</si>
  <si>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</si>
  <si>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</si>
  <si>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</si>
  <si>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</si>
  <si>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</si>
  <si>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</si>
  <si>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</si>
  <si>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</si>
  <si>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</si>
  <si>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</si>
  <si>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</si>
  <si>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</si>
  <si>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</si>
  <si>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</si>
  <si>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</si>
  <si>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</si>
  <si>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</si>
  <si>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</si>
  <si>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</si>
  <si>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</si>
  <si>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</si>
  <si>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</si>
  <si>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</si>
  <si>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</si>
  <si>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</si>
  <si>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</si>
  <si>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</si>
  <si>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</si>
  <si>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</si>
  <si>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</si>
  <si>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</si>
  <si>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</si>
  <si>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</si>
  <si>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</si>
  <si>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</si>
  <si>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</si>
  <si>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</si>
  <si>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</si>
  <si>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</si>
  <si>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</si>
  <si>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</si>
  <si>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</si>
  <si>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</si>
  <si>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</si>
  <si>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</si>
  <si>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</si>
  <si>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</si>
  <si>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</si>
  <si>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</si>
  <si>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</si>
  <si>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</si>
  <si>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</si>
  <si>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</si>
  <si>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</si>
  <si>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</si>
  <si>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</si>
  <si>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</si>
  <si>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</si>
  <si>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</si>
  <si>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</si>
  <si>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</si>
  <si>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</si>
  <si>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</si>
  <si>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</si>
  <si>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</si>
  <si>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</si>
  <si>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</si>
  <si>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</si>
  <si>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</si>
  <si>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</si>
  <si>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</si>
  <si>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</si>
  <si>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</si>
  <si>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</si>
  <si>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</si>
  <si>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</si>
  <si>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</si>
  <si>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</si>
  <si>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</si>
  <si>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</si>
  <si>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</si>
  <si>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</si>
  <si>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</si>
  <si>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</si>
  <si>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</si>
  <si>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</si>
  <si>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</si>
  <si>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</si>
  <si>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</si>
  <si>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</si>
  <si>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</si>
  <si>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</si>
  <si>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</si>
  <si>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</si>
  <si>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</si>
  <si>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</si>
  <si>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</si>
  <si>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</si>
  <si>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</si>
  <si>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</si>
  <si>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</si>
  <si>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</si>
  <si>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</si>
  <si>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</si>
  <si>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</si>
  <si>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</si>
  <si>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</si>
  <si>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</si>
  <si>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</si>
  <si>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</si>
  <si>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</si>
  <si>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</si>
  <si>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</si>
  <si>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</si>
  <si>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</si>
  <si>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</si>
  <si>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</si>
  <si>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</si>
  <si>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</si>
  <si>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</si>
  <si>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</si>
  <si>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</si>
  <si>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</si>
  <si>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</si>
  <si>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</si>
  <si>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</si>
  <si>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</si>
  <si>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</si>
  <si>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</si>
  <si>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</si>
  <si>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</si>
  <si>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</si>
  <si>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</si>
  <si>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</si>
  <si>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</si>
  <si>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</si>
  <si>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</si>
  <si>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</si>
  <si>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</si>
  <si>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</si>
  <si>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</si>
  <si>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</si>
  <si>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</si>
  <si>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</si>
  <si>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</si>
  <si>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</si>
  <si>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</si>
  <si>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</si>
  <si>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</si>
  <si>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</si>
  <si>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</si>
  <si>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</si>
  <si>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</si>
  <si>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</si>
  <si>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</si>
  <si>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</si>
  <si>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</si>
  <si>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</si>
  <si>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</si>
  <si>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</si>
  <si>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</si>
  <si>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</si>
  <si>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</si>
  <si>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</si>
  <si>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</si>
  <si>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</si>
  <si>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</si>
  <si>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</si>
  <si>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</si>
  <si>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</si>
  <si>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</si>
  <si>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</si>
  <si>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</si>
  <si>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</si>
  <si>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</si>
  <si>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</si>
  <si>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</si>
  <si>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</si>
  <si>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</si>
  <si>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</si>
  <si>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</si>
  <si>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</si>
  <si>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</si>
  <si>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</si>
  <si>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</si>
  <si>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</si>
  <si>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</si>
  <si>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</si>
  <si>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</si>
  <si>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</si>
  <si>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</si>
  <si>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</si>
  <si>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</si>
  <si>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</si>
  <si>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</si>
  <si>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</si>
  <si>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</si>
  <si>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</si>
  <si>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</si>
  <si>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</si>
  <si>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</si>
  <si>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</si>
  <si>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</si>
  <si>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</si>
  <si>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</si>
  <si>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</si>
  <si>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</si>
  <si>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</si>
  <si>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</si>
  <si>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</si>
  <si>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</si>
  <si>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</si>
  <si>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</si>
  <si>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</si>
  <si>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</si>
  <si>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</si>
  <si>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</si>
  <si>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</si>
  <si>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</si>
  <si>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</si>
  <si>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</si>
  <si>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</si>
  <si>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</si>
  <si>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</si>
  <si>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</si>
  <si>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</si>
  <si>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</si>
  <si>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</si>
  <si>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</si>
  <si>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</si>
  <si>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</si>
  <si>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</si>
  <si>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</si>
  <si>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</si>
  <si>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</si>
  <si>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</si>
  <si>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</si>
  <si>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</si>
  <si>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</si>
  <si>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</si>
  <si>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</si>
  <si>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</si>
  <si>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</si>
  <si>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</si>
  <si>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</si>
  <si>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</si>
  <si>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</si>
  <si>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</si>
  <si>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</si>
  <si>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</si>
  <si>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</si>
  <si>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</si>
  <si>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</si>
  <si>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</si>
  <si>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</si>
  <si>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</si>
  <si>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</si>
  <si>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</si>
  <si>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</si>
  <si>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</si>
  <si>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</si>
  <si>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</si>
  <si>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</si>
  <si>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</si>
  <si>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</si>
  <si>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</si>
  <si>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</si>
  <si>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</si>
  <si>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</si>
  <si>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</si>
  <si>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</si>
  <si>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</si>
  <si>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</si>
  <si>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</si>
  <si>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</si>
  <si>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</si>
  <si>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</si>
  <si>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</si>
  <si>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</si>
  <si>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</si>
  <si>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</si>
  <si>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</si>
  <si>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</si>
  <si>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</si>
  <si>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</si>
  <si>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</si>
  <si>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</si>
  <si>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</si>
  <si>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</si>
  <si>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</si>
  <si>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</si>
  <si>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</si>
  <si>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</si>
  <si>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</si>
  <si>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</si>
  <si>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</si>
  <si>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</si>
  <si>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</si>
  <si>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</si>
  <si>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</si>
  <si>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</si>
  <si>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</si>
  <si>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</si>
  <si>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</si>
  <si>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</si>
  <si>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</si>
  <si>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</si>
  <si>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</si>
  <si>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</si>
  <si>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</si>
  <si>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</si>
  <si>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</si>
  <si>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</si>
  <si>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</si>
  <si>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</si>
  <si>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</si>
  <si>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</si>
  <si>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</si>
  <si>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</si>
  <si>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</si>
  <si>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</si>
  <si>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</si>
  <si>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</si>
  <si>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</si>
  <si>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</si>
  <si>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</si>
  <si>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</si>
  <si>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</si>
  <si>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</si>
  <si>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</si>
  <si>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</si>
  <si>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</si>
  <si>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</si>
  <si>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</si>
  <si>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</si>
  <si>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</si>
  <si>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</si>
  <si>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</si>
  <si>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</si>
  <si>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</si>
  <si>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</si>
  <si>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</si>
  <si>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</si>
  <si>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</si>
  <si>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</si>
  <si>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</si>
  <si>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</si>
  <si>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</si>
  <si>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</si>
  <si>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</si>
  <si>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</si>
  <si>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</si>
  <si>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</si>
  <si>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</si>
  <si>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</si>
  <si>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</si>
  <si>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</si>
  <si>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</si>
  <si>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</si>
  <si>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</si>
  <si>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</si>
  <si>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</si>
  <si>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</si>
  <si>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</si>
  <si>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</si>
  <si>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</si>
  <si>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</si>
  <si>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</si>
  <si>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</si>
  <si>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</si>
  <si>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</si>
  <si>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</si>
  <si>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</si>
  <si>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</si>
  <si>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</si>
  <si>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</si>
  <si>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</si>
  <si>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</si>
  <si>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</si>
  <si>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</si>
  <si>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</si>
  <si>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</si>
  <si>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</si>
  <si>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</si>
  <si>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</si>
  <si>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</si>
  <si>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</si>
  <si>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</si>
  <si>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</si>
  <si>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</si>
  <si>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</si>
  <si>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</si>
  <si>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</si>
  <si>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</si>
  <si>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</si>
  <si>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</si>
  <si>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</si>
  <si>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</si>
  <si>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</si>
  <si>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</si>
  <si>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</si>
  <si>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</si>
  <si>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</si>
  <si>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</si>
  <si>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</si>
  <si>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</si>
  <si>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</si>
  <si>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</si>
  <si>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</si>
  <si>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</si>
  <si>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</si>
  <si>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</si>
  <si>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</si>
  <si>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</si>
  <si>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</si>
  <si>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</si>
  <si>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</si>
  <si>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</si>
  <si>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</si>
  <si>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</si>
  <si>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</si>
  <si>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</si>
  <si>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</si>
  <si>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</si>
  <si>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</si>
  <si>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</si>
  <si>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</si>
  <si>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</si>
  <si>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</si>
  <si>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</si>
  <si>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</si>
  <si>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</si>
  <si>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</si>
  <si>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</si>
  <si>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</si>
  <si>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</si>
  <si>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</si>
  <si>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</si>
  <si>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</si>
  <si>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</si>
  <si>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</si>
  <si>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</si>
  <si>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</si>
  <si>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</si>
  <si>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</si>
  <si>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</si>
  <si>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</si>
  <si>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</si>
  <si>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</si>
  <si>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</si>
  <si>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</si>
  <si>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</si>
  <si>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</si>
  <si>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</si>
  <si>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</si>
  <si>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</si>
  <si>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</si>
  <si>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</si>
  <si>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</si>
  <si>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</si>
  <si>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</si>
  <si>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</si>
  <si>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</si>
  <si>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</si>
  <si>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</si>
  <si>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</si>
  <si>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</si>
  <si>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</si>
  <si>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</si>
  <si>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</si>
  <si>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</si>
  <si>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</si>
  <si>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</si>
  <si>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</si>
  <si>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</si>
  <si>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</si>
  <si>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</si>
  <si>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</si>
  <si>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</si>
  <si>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</si>
  <si>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</si>
  <si>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</si>
  <si>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</si>
  <si>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</si>
  <si>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</si>
  <si>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</si>
  <si>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</si>
  <si>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</si>
  <si>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</si>
  <si>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</si>
  <si>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</si>
  <si>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</si>
  <si>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</si>
  <si>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</si>
  <si>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</si>
  <si>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</si>
  <si>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</si>
  <si>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</si>
  <si>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</si>
  <si>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</si>
  <si>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</si>
  <si>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</si>
  <si>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</si>
  <si>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</si>
  <si>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</si>
  <si>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</si>
  <si>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</si>
  <si>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</si>
  <si>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</si>
  <si>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</si>
  <si>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</si>
  <si>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</si>
  <si>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</si>
  <si>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</si>
  <si>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</si>
  <si>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</si>
  <si>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</si>
  <si>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</si>
  <si>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</si>
  <si>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</si>
  <si>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</si>
  <si>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</si>
  <si>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</si>
  <si>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</si>
  <si>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</si>
  <si>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</si>
  <si>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</si>
  <si>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</si>
  <si>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</si>
  <si>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</si>
  <si>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</si>
  <si>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</si>
  <si>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</si>
  <si>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</si>
  <si>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</si>
  <si>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</si>
  <si>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</si>
  <si>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</si>
  <si>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</si>
  <si>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</si>
  <si>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</si>
  <si>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</si>
  <si>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</si>
  <si>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</si>
  <si>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</si>
  <si>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</si>
  <si>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</si>
  <si>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</si>
  <si>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</si>
  <si>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</si>
  <si>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</si>
  <si>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</si>
  <si>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</si>
  <si>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</si>
  <si>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</si>
  <si>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</si>
  <si>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</si>
  <si>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</si>
  <si>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</si>
  <si>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</si>
  <si>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</si>
  <si>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</si>
  <si>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</si>
  <si>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</si>
  <si>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</si>
  <si>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</si>
  <si>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</si>
  <si>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</si>
  <si>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</si>
  <si>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</si>
  <si>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</si>
  <si>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</si>
  <si>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</si>
  <si>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</si>
  <si>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</si>
  <si>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</si>
  <si>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</si>
  <si>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</si>
  <si>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</si>
  <si>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</si>
  <si>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</si>
  <si>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</si>
  <si>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</si>
  <si>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</si>
  <si>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</si>
  <si>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</si>
  <si>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</si>
  <si>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</si>
  <si>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</si>
  <si>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</si>
  <si>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</si>
  <si>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</si>
  <si>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</si>
  <si>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</si>
  <si>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</si>
  <si>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</si>
  <si>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</si>
  <si>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</si>
  <si>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</si>
  <si>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</si>
  <si>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</si>
  <si>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</si>
  <si>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</si>
  <si>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</si>
  <si>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</si>
  <si>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</si>
  <si>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</si>
  <si>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</si>
  <si>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</si>
  <si>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</si>
  <si>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</si>
  <si>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</si>
  <si>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</si>
  <si>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</si>
  <si>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</si>
  <si>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</si>
  <si>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</si>
  <si>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</si>
  <si>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</si>
  <si>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</si>
  <si>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</si>
  <si>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</si>
  <si>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</si>
  <si>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</si>
  <si>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</si>
  <si>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</si>
  <si>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</si>
  <si>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</si>
  <si>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</si>
  <si>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</si>
  <si>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</si>
  <si>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</si>
  <si>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</si>
  <si>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</si>
  <si>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</si>
  <si>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</si>
  <si>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</si>
  <si>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</si>
  <si>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</si>
  <si>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</si>
  <si>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</si>
  <si>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</si>
  <si>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</si>
  <si>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</si>
  <si>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</si>
  <si>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</si>
  <si>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</si>
  <si>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</si>
  <si>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</si>
  <si>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</si>
  <si>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</si>
  <si>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</si>
  <si>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</si>
  <si>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</si>
  <si>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</si>
  <si>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</si>
  <si>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</si>
  <si>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</si>
  <si>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</si>
  <si>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</si>
  <si>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</si>
  <si>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</si>
  <si>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</si>
  <si>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</si>
  <si>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</si>
  <si>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</si>
  <si>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</si>
  <si>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</si>
  <si>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</si>
  <si>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</si>
  <si>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</si>
  <si>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</si>
  <si>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</si>
  <si>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</si>
  <si>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</si>
  <si>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</si>
  <si>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</si>
  <si>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</si>
  <si>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</si>
  <si>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</si>
  <si>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</si>
  <si>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</si>
  <si>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</si>
  <si>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</si>
  <si>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</si>
  <si>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</si>
  <si>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</si>
  <si>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</si>
  <si>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</si>
  <si>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</si>
  <si>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</si>
  <si>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</si>
  <si>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</si>
  <si>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</si>
  <si>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</si>
  <si>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</si>
  <si>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</si>
  <si>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</si>
  <si>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</si>
  <si>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</si>
  <si>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</si>
  <si>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</si>
  <si>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</si>
  <si>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</si>
  <si>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</si>
  <si>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</si>
  <si>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</si>
  <si>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</si>
  <si>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</si>
  <si>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</si>
  <si>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</si>
  <si>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</si>
  <si>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</si>
  <si>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</si>
  <si>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</si>
  <si>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</si>
  <si>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</si>
  <si>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</si>
  <si>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</si>
  <si>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</si>
  <si>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</si>
  <si>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</si>
  <si>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</si>
  <si>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</si>
  <si>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</si>
  <si>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</si>
  <si>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</si>
  <si>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</si>
  <si>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</si>
  <si>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</si>
  <si>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</si>
  <si>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</si>
  <si>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</si>
  <si>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</si>
  <si>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</si>
  <si>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</si>
  <si>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</si>
  <si>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</si>
  <si>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</si>
  <si>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</si>
  <si>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</si>
  <si>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</si>
  <si>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</si>
  <si>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</si>
  <si>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</si>
  <si>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</si>
  <si>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</si>
  <si>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</si>
  <si>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</si>
  <si>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</si>
  <si>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</si>
  <si>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</si>
  <si>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</si>
  <si>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</si>
  <si>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</si>
  <si>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</si>
  <si>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</si>
  <si>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</si>
  <si>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</si>
  <si>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</si>
  <si>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</si>
  <si>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</si>
  <si>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</si>
  <si>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</si>
  <si>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</si>
  <si>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</si>
  <si>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</si>
  <si>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</si>
  <si>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</si>
  <si>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</si>
  <si>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</si>
  <si>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</si>
  <si>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</si>
  <si>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</si>
  <si>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</si>
  <si>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</si>
  <si>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</si>
  <si>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</si>
  <si>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</si>
  <si>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</si>
  <si>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</si>
  <si>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</si>
  <si>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</si>
  <si>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</si>
  <si>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</si>
  <si>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</si>
  <si>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</si>
  <si>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</si>
  <si>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</si>
  <si>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</si>
  <si>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</si>
  <si>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</si>
  <si>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</si>
  <si>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</si>
  <si>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</si>
  <si>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</si>
  <si>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</si>
  <si>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</si>
  <si>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</si>
  <si>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</si>
  <si>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</si>
  <si>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</si>
  <si>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</si>
  <si>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</si>
  <si>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</si>
  <si>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</si>
  <si>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</si>
  <si>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</si>
  <si>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</si>
  <si>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</si>
  <si>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</si>
  <si>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</si>
  <si>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</si>
  <si>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</si>
  <si>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</si>
  <si>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</si>
  <si>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</si>
  <si>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</si>
  <si>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</si>
  <si>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</si>
  <si>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</si>
  <si>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</si>
  <si>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</si>
  <si>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</si>
  <si>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</si>
  <si>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</si>
  <si>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</si>
  <si>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</si>
  <si>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</si>
  <si>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</si>
  <si>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</si>
  <si>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</si>
  <si>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</si>
  <si>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</si>
  <si>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</si>
  <si>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</si>
  <si>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</si>
  <si>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</si>
  <si>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</si>
  <si>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</si>
  <si>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</si>
  <si>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</si>
  <si>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</si>
  <si>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</si>
  <si>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</si>
  <si>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</si>
  <si>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</si>
  <si>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</si>
  <si>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</si>
  <si>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</si>
  <si>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</si>
  <si>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</si>
  <si>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</si>
  <si>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</si>
  <si>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</si>
  <si>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</si>
  <si>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</si>
  <si>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</si>
  <si>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</si>
  <si>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</si>
  <si>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</si>
  <si>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</si>
  <si>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</si>
  <si>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</si>
  <si>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</si>
  <si>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</si>
  <si>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</si>
  <si>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</si>
  <si>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</si>
  <si>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</si>
  <si>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</si>
  <si>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</si>
  <si>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</si>
  <si>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</si>
  <si>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</si>
  <si>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</si>
  <si>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</si>
  <si>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</si>
  <si>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</si>
  <si>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</si>
  <si>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</si>
  <si>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</si>
  <si>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</si>
  <si>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</si>
  <si>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</si>
  <si>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</si>
  <si>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</si>
  <si>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</si>
  <si>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</si>
  <si>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</si>
  <si>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</si>
  <si>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</si>
  <si>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</si>
  <si>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</si>
  <si>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</si>
  <si>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</si>
  <si>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</si>
  <si>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</si>
  <si>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</si>
  <si>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</si>
  <si>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</si>
  <si>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</si>
  <si>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</si>
  <si>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</si>
  <si>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</si>
  <si>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</si>
  <si>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</si>
  <si>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</si>
  <si>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</si>
  <si>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</si>
  <si>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</si>
  <si>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</si>
  <si>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</si>
  <si>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</si>
  <si>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</si>
  <si>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</si>
  <si>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</si>
  <si>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</si>
  <si>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</si>
  <si>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</si>
  <si>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</si>
  <si>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</si>
  <si>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</si>
  <si>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</si>
  <si>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</si>
  <si>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</si>
  <si>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</si>
  <si>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</si>
  <si>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</si>
  <si>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</si>
  <si>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</si>
  <si>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</si>
  <si>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</si>
  <si>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</si>
  <si>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</si>
  <si>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</si>
  <si>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</si>
  <si>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</si>
  <si>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</si>
  <si>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</si>
  <si>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</si>
  <si>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</si>
  <si>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</si>
  <si>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</si>
  <si>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</si>
  <si>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</si>
  <si>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</si>
  <si>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</si>
  <si>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</si>
  <si>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</si>
  <si>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</si>
  <si>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</si>
  <si>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</si>
  <si>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</si>
  <si>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</si>
  <si>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</si>
  <si>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</si>
  <si>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</si>
  <si>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</si>
  <si>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</si>
  <si>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</si>
  <si>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</si>
  <si>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</si>
  <si>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</si>
  <si>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</si>
  <si>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</si>
  <si>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</si>
  <si>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</si>
  <si>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</si>
  <si>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</si>
  <si>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</si>
  <si>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</si>
  <si>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</si>
  <si>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</si>
  <si>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</si>
  <si>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</si>
  <si>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</si>
  <si>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</si>
  <si>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</si>
  <si>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</si>
  <si>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</si>
  <si>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</si>
  <si>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</si>
  <si>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</si>
  <si>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</si>
  <si>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</si>
  <si>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</si>
  <si>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</si>
  <si>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</si>
  <si>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</si>
  <si>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</si>
  <si>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</si>
  <si>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</si>
  <si>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</si>
  <si>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</si>
  <si>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</si>
  <si>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</si>
  <si>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</si>
  <si>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</si>
  <si>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</si>
  <si>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</si>
  <si>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</si>
  <si>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</si>
  <si>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</si>
  <si>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</si>
  <si>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</si>
  <si>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</si>
  <si>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</si>
  <si>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</si>
  <si>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</si>
  <si>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</si>
  <si>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</si>
  <si>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</si>
  <si>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</si>
  <si>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</si>
  <si>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</si>
  <si>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</si>
  <si>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</si>
  <si>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</si>
  <si>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</si>
  <si>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</si>
  <si>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</si>
  <si>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</si>
  <si>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</si>
  <si>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</si>
  <si>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</si>
  <si>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</si>
  <si>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</si>
  <si>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</si>
  <si>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</si>
  <si>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</si>
  <si>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</si>
  <si>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</si>
  <si>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</si>
  <si>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</si>
  <si>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</si>
  <si>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</si>
  <si>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</si>
  <si>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</si>
  <si>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</si>
  <si>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</si>
  <si>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</si>
  <si>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</si>
  <si>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</si>
  <si>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</si>
  <si>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</si>
  <si>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</si>
  <si>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</si>
  <si>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</si>
  <si>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</si>
  <si>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</si>
  <si>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</si>
  <si>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</si>
  <si>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</si>
  <si>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</si>
  <si>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</si>
  <si>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</si>
  <si>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</si>
  <si>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</si>
  <si>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</si>
  <si>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</si>
  <si>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</si>
  <si>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</si>
  <si>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</si>
  <si>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</si>
  <si>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</si>
  <si>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</si>
  <si>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</si>
  <si>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</si>
  <si>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</si>
  <si>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</si>
  <si>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</si>
  <si>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</si>
  <si>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</si>
  <si>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</si>
  <si>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</si>
  <si>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</si>
  <si>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</si>
  <si>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</si>
  <si>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</si>
  <si>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</si>
  <si>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</si>
  <si>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</si>
  <si>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</si>
  <si>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</si>
  <si>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</si>
  <si>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</si>
  <si>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</si>
  <si>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</si>
  <si>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</si>
  <si>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</si>
  <si>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</si>
  <si>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</si>
  <si>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</si>
  <si>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</si>
  <si>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</si>
  <si>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</si>
  <si>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</si>
  <si>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</si>
  <si>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</si>
  <si>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</si>
  <si>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</si>
  <si>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</si>
  <si>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</si>
  <si>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</si>
  <si>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</si>
  <si>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</si>
  <si>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</si>
  <si>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</si>
  <si>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</si>
  <si>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</si>
  <si>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</si>
  <si>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</si>
  <si>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</si>
  <si>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</si>
  <si>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</si>
  <si>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</si>
  <si>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</si>
  <si>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</si>
  <si>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</si>
  <si>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</si>
  <si>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</si>
  <si>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</si>
  <si>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</si>
  <si>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</si>
  <si>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</si>
  <si>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</si>
  <si>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</si>
  <si>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</si>
  <si>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</si>
  <si>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</si>
  <si>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</si>
  <si>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</si>
  <si>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</si>
  <si>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</si>
  <si>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</si>
  <si>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</si>
  <si>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</si>
  <si>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</si>
  <si>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</si>
  <si>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</si>
  <si>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</si>
  <si>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</si>
  <si>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</si>
  <si>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</si>
  <si>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</si>
  <si>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</si>
  <si>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</si>
  <si>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</si>
  <si>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</si>
  <si>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</si>
  <si>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</si>
  <si>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</si>
  <si>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</si>
  <si>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</si>
  <si>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</si>
  <si>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</si>
  <si>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</si>
  <si>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</si>
  <si>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</si>
  <si>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</si>
  <si>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</si>
  <si>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</si>
  <si>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</si>
  <si>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</si>
  <si>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</si>
  <si>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</si>
  <si>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</si>
  <si>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</si>
  <si>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</si>
  <si>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</si>
  <si>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</si>
  <si>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</si>
  <si>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</si>
  <si>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</si>
  <si>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</si>
  <si>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</si>
  <si>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</si>
  <si>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</si>
  <si>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</si>
  <si>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</si>
  <si>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</si>
  <si>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</si>
  <si>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</si>
  <si>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</si>
  <si>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</si>
  <si>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</si>
  <si>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</si>
  <si>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</si>
  <si>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</si>
  <si>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</si>
  <si>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</si>
  <si>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</si>
  <si>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</si>
  <si>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</si>
  <si>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</si>
  <si>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</si>
  <si>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</si>
  <si>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</si>
  <si>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</si>
  <si>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</si>
  <si>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</si>
  <si>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</si>
  <si>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</si>
  <si>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</si>
  <si>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</si>
  <si>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</si>
  <si>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</si>
  <si>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</si>
  <si>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</si>
  <si>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</si>
  <si>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</si>
  <si>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</si>
  <si>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</si>
  <si>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</si>
  <si>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</si>
  <si>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</si>
  <si>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</si>
  <si>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</si>
  <si>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</si>
  <si>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</si>
  <si>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</si>
  <si>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</si>
  <si>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</si>
  <si>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</si>
  <si>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</si>
  <si>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</si>
  <si>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</si>
  <si>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</si>
  <si>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</si>
  <si>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</si>
  <si>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</si>
  <si>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</si>
  <si>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</si>
  <si>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</si>
  <si>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</si>
  <si>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</si>
  <si>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</si>
  <si>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</si>
  <si>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</si>
  <si>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</si>
  <si>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</si>
  <si>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</si>
  <si>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</si>
  <si>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</si>
  <si>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</si>
  <si>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</si>
  <si>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</si>
  <si>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</si>
  <si>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</si>
  <si>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</si>
  <si>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</si>
  <si>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</si>
  <si>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</si>
  <si>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</si>
  <si>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</si>
  <si>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</si>
  <si>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</si>
  <si>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</si>
  <si>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</si>
  <si>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</si>
  <si>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</si>
  <si>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</si>
  <si>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</si>
  <si>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</si>
  <si>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</si>
  <si>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</si>
  <si>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</si>
  <si>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</si>
  <si>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</si>
  <si>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</si>
  <si>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</si>
  <si>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</si>
  <si>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</si>
  <si>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</si>
  <si>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</si>
  <si>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</si>
  <si>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</si>
  <si>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</si>
  <si>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</si>
  <si>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</si>
  <si>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</si>
  <si>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</si>
  <si>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</si>
  <si>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</si>
  <si>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</si>
  <si>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</si>
  <si>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</si>
  <si>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</si>
  <si>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</si>
  <si>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</si>
  <si>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</si>
  <si>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</si>
  <si>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</si>
  <si>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</si>
  <si>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</si>
  <si>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</si>
  <si>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</si>
  <si>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</si>
  <si>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</si>
  <si>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</si>
  <si>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</si>
  <si>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</si>
  <si>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</si>
  <si>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</si>
  <si>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</si>
  <si>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</si>
  <si>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</si>
  <si>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</si>
  <si>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</si>
  <si>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</si>
  <si>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</si>
  <si>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</si>
  <si>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</si>
  <si>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</si>
  <si>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</si>
  <si>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</si>
  <si>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</si>
  <si>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</si>
  <si>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</si>
  <si>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</si>
  <si>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</si>
  <si>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</si>
  <si>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</si>
  <si>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</si>
  <si>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</si>
  <si>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</si>
  <si>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</si>
  <si>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</si>
  <si>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</si>
  <si>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</si>
  <si>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</si>
  <si>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</si>
  <si>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</si>
  <si>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</si>
  <si>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</si>
  <si>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</si>
  <si>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</si>
  <si>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</si>
  <si>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</si>
  <si>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</si>
  <si>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</si>
  <si>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</si>
  <si>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</si>
  <si>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</si>
  <si>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</si>
  <si>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</si>
  <si>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</si>
  <si>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</si>
  <si>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</si>
  <si>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</si>
  <si>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</si>
  <si>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</si>
  <si>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</si>
  <si>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</si>
  <si>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</si>
  <si>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</si>
  <si>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</si>
  <si>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</si>
  <si>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</si>
  <si>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</si>
  <si>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</si>
  <si>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</si>
  <si>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</si>
  <si>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</si>
  <si>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</si>
  <si>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</si>
  <si>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</si>
  <si>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</si>
  <si>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</si>
  <si>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</si>
  <si>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</si>
  <si>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</si>
  <si>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</si>
  <si>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</si>
  <si>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</si>
  <si>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</si>
  <si>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</si>
  <si>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</si>
  <si>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</si>
  <si>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</si>
  <si>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</si>
  <si>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</si>
  <si>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</si>
  <si>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</si>
  <si>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</si>
  <si>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</si>
  <si>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</si>
  <si>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</si>
  <si>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</si>
  <si>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</si>
  <si>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</si>
  <si>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</si>
  <si>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</si>
  <si>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</si>
  <si>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</si>
  <si>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</si>
  <si>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</si>
  <si>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</si>
  <si>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</si>
  <si>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</si>
  <si>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</si>
  <si>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</si>
  <si>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</si>
  <si>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</si>
  <si>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</si>
  <si>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</si>
  <si>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</si>
  <si>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</si>
  <si>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</si>
  <si>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</si>
  <si>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</si>
  <si>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</si>
  <si>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</si>
  <si>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</si>
  <si>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</si>
  <si>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</si>
  <si>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</si>
  <si>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</si>
  <si>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</si>
  <si>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</si>
  <si>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</si>
  <si>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</si>
  <si>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</si>
  <si>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</si>
  <si>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</si>
  <si>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</si>
  <si>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</si>
  <si>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</si>
  <si>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</si>
  <si>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</si>
  <si>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</si>
  <si>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</si>
  <si>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</si>
  <si>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</si>
  <si>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</si>
  <si>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</si>
  <si>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</si>
  <si>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</si>
  <si>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</si>
  <si>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</si>
  <si>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</si>
  <si>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</si>
  <si>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</si>
  <si>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</si>
  <si>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</si>
  <si>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</si>
  <si>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</si>
  <si>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</si>
  <si>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</si>
  <si>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</si>
  <si>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</si>
  <si>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</si>
  <si>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</si>
  <si>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</si>
  <si>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</si>
  <si>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</si>
  <si>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</si>
  <si>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</si>
  <si>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</si>
  <si>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</si>
  <si>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</si>
  <si>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</si>
  <si>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</si>
  <si>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</si>
  <si>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</si>
  <si>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</si>
  <si>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</si>
  <si>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</si>
  <si>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</si>
  <si>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</si>
  <si>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</si>
  <si>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</si>
  <si>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</si>
  <si>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</si>
  <si>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</si>
  <si>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</si>
  <si>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</si>
  <si>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</si>
  <si>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</si>
  <si>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</si>
  <si>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</si>
  <si>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</si>
  <si>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</si>
  <si>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</si>
  <si>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</si>
  <si>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</si>
  <si>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</si>
  <si>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</si>
  <si>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</si>
  <si>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</si>
  <si>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</si>
  <si>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</si>
  <si>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</si>
  <si>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</si>
  <si>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</si>
  <si>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</si>
  <si>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</si>
  <si>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</si>
  <si>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</si>
  <si>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</si>
  <si>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</si>
  <si>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</si>
  <si>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</si>
  <si>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</si>
  <si>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</si>
  <si>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</si>
  <si>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</si>
  <si>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</si>
  <si>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</si>
  <si>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</si>
  <si>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</si>
  <si>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</si>
  <si>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</si>
  <si>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</si>
  <si>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</si>
  <si>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</si>
  <si>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</si>
  <si>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</si>
  <si>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</si>
  <si>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</si>
  <si>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</si>
  <si>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</si>
  <si>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</si>
  <si>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</si>
  <si>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</si>
  <si>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</si>
  <si>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</si>
  <si>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</si>
  <si>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</si>
  <si>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</si>
  <si>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</si>
  <si>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</si>
  <si>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</si>
  <si>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</si>
  <si>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</si>
  <si>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</si>
  <si>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</si>
  <si>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</si>
  <si>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</si>
  <si>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</si>
  <si>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</si>
  <si>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</si>
  <si>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</si>
  <si>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</si>
  <si>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</si>
  <si>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</si>
  <si>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</si>
  <si>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</si>
  <si>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</si>
  <si>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</si>
  <si>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</si>
  <si>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</si>
  <si>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</si>
  <si>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</si>
  <si>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</si>
  <si>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</si>
  <si>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</si>
  <si>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</si>
  <si>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</si>
  <si>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</si>
  <si>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</si>
  <si>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</si>
  <si>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</si>
  <si>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</si>
  <si>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</si>
  <si>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</si>
  <si>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</si>
  <si>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</si>
  <si>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</si>
  <si>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</si>
  <si>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</si>
  <si>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</si>
  <si>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</si>
  <si>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</si>
  <si>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</si>
  <si>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</si>
  <si>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</si>
  <si>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</si>
  <si>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</si>
  <si>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</si>
  <si>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</si>
  <si>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</si>
  <si>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</si>
  <si>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</si>
  <si>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</si>
  <si>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</si>
  <si>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</si>
  <si>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</si>
  <si>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</si>
  <si>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</si>
  <si>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</si>
  <si>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</si>
  <si>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</si>
  <si>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</si>
  <si>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</si>
  <si>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</si>
  <si>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</si>
  <si>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</si>
  <si>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</si>
  <si>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</si>
  <si>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</si>
  <si>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</si>
  <si>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</si>
  <si>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</si>
  <si>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</si>
  <si>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</si>
  <si>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</si>
  <si>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</si>
  <si>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</si>
  <si>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</si>
  <si>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</si>
  <si>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</si>
  <si>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</si>
  <si>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</si>
  <si>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</si>
  <si>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</si>
  <si>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</si>
  <si>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</si>
  <si>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</si>
  <si>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</si>
  <si>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</si>
  <si>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</si>
  <si>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</si>
  <si>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</si>
  <si>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</si>
  <si>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</si>
  <si>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</si>
  <si>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</si>
  <si>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</si>
  <si>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</si>
  <si>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</si>
  <si>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</si>
  <si>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</si>
  <si>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</si>
  <si>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</si>
  <si>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</si>
  <si>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</si>
  <si>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</si>
  <si>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</si>
  <si>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</si>
  <si>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</si>
  <si>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</si>
  <si>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</si>
  <si>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</si>
  <si>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</si>
  <si>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</si>
  <si>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</si>
  <si>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</si>
  <si>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</si>
  <si>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</si>
  <si>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</si>
  <si>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</si>
  <si>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</si>
  <si>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</si>
  <si>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</si>
  <si>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</si>
  <si>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</si>
  <si>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</si>
  <si>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</si>
  <si>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</si>
  <si>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</si>
  <si>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</si>
  <si>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</si>
  <si>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</si>
  <si>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</si>
  <si>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</si>
  <si>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</si>
  <si>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</si>
  <si>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</si>
  <si>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</si>
  <si>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</si>
  <si>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</si>
  <si>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</si>
  <si>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</si>
  <si>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</si>
  <si>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</si>
  <si>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</si>
  <si>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</si>
  <si>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</si>
  <si>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</si>
  <si>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</si>
  <si>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</si>
  <si>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</si>
  <si>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</si>
  <si>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</si>
  <si>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</si>
  <si>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</si>
  <si>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</si>
  <si>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</si>
  <si>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</si>
  <si>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</si>
  <si>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</si>
  <si>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</si>
  <si>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</si>
  <si>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</si>
  <si>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</si>
  <si>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</si>
  <si>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</si>
  <si>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</si>
  <si>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</si>
  <si>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</si>
  <si>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</si>
  <si>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</si>
  <si>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</si>
  <si>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</si>
  <si>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</si>
  <si>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</si>
  <si>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</si>
  <si>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</si>
  <si>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</si>
  <si>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</si>
  <si>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</si>
  <si>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</si>
  <si>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</si>
  <si>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</si>
  <si>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</si>
  <si>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</si>
  <si>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</si>
  <si>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</si>
  <si>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</si>
  <si>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</si>
  <si>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</si>
  <si>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</si>
  <si>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</si>
  <si>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</si>
  <si>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</si>
  <si>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</si>
  <si>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</si>
  <si>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</si>
  <si>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</si>
  <si>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</si>
  <si>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</si>
  <si>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</si>
  <si>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</si>
  <si>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</si>
  <si>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</si>
  <si>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</si>
  <si>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</si>
  <si>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</si>
  <si>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</si>
  <si>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</si>
  <si>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</si>
  <si>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</si>
  <si>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</si>
  <si>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</si>
  <si>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</si>
  <si>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</si>
  <si>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</si>
  <si>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</si>
  <si>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</si>
  <si>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</si>
  <si>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</si>
  <si>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</si>
  <si>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</si>
  <si>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</si>
  <si>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</si>
  <si>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</si>
  <si>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</si>
  <si>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</si>
  <si>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</si>
  <si>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</si>
  <si>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</si>
  <si>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</si>
  <si>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</si>
  <si>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</si>
  <si>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</si>
  <si>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</si>
  <si>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</si>
  <si>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</si>
  <si>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</si>
  <si>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</si>
  <si>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</si>
  <si>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</si>
  <si>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</si>
  <si>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</si>
  <si>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</si>
  <si>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</si>
  <si>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</si>
  <si>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</si>
  <si>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</si>
  <si>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</si>
  <si>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</si>
  <si>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</si>
  <si>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</si>
  <si>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</si>
  <si>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</si>
  <si>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</si>
  <si>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</si>
  <si>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</si>
  <si>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</si>
  <si>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</si>
  <si>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</si>
  <si>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</si>
  <si>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</si>
  <si>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</si>
  <si>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</si>
  <si>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</si>
  <si>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</si>
  <si>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</si>
  <si>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</si>
  <si>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</si>
  <si>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</si>
  <si>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</si>
  <si>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</si>
  <si>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</si>
  <si>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</si>
  <si>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</si>
  <si>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</si>
  <si>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</si>
  <si>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</si>
  <si>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</si>
  <si>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</si>
  <si>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</si>
  <si>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</si>
  <si>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</si>
  <si>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</si>
  <si>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</si>
  <si>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</si>
  <si>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</si>
  <si>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</si>
  <si>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</si>
  <si>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</si>
  <si>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</si>
  <si>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</si>
  <si>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</si>
  <si>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</si>
  <si>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</si>
  <si>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</si>
  <si>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</si>
  <si>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</si>
  <si>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</si>
  <si>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</si>
  <si>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</si>
  <si>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</si>
  <si>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</si>
  <si>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</si>
  <si>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</si>
  <si>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</si>
  <si>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</si>
  <si>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</si>
  <si>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</si>
  <si>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</si>
  <si>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</si>
  <si>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</si>
  <si>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</si>
  <si>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</si>
  <si>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</si>
  <si>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</si>
  <si>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</si>
  <si>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</si>
  <si>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</si>
  <si>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</si>
  <si>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</si>
  <si>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</si>
  <si>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</si>
  <si>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</si>
  <si>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</si>
  <si>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</si>
  <si>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</si>
  <si>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</si>
  <si>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</si>
  <si>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</si>
  <si>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</si>
  <si>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</si>
  <si>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</si>
  <si>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</si>
  <si>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</si>
  <si>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</si>
  <si>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</si>
  <si>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</si>
  <si>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</si>
  <si>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</si>
  <si>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</si>
  <si>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</si>
  <si>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</si>
  <si>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</si>
  <si>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</si>
  <si>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</si>
  <si>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</si>
  <si>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</si>
  <si>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</si>
  <si>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</si>
  <si>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</si>
  <si>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</si>
  <si>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</si>
  <si>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</si>
  <si>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</si>
  <si>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</si>
  <si>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</si>
  <si>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</si>
  <si>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</si>
  <si>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</si>
  <si>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</si>
  <si>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</si>
  <si>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</si>
  <si>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</si>
  <si>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</si>
  <si>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</si>
  <si>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</si>
  <si>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</si>
  <si>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</si>
  <si>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</si>
  <si>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</si>
  <si>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</si>
  <si>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</si>
  <si>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</si>
  <si>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</si>
  <si>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</si>
  <si>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</si>
  <si>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</si>
  <si>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</si>
  <si>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</si>
  <si>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</si>
  <si>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</si>
  <si>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</si>
  <si>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</si>
  <si>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</si>
  <si>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</si>
  <si>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</si>
  <si>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</si>
  <si>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</si>
  <si>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</si>
  <si>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</si>
  <si>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</si>
  <si>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</si>
  <si>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</si>
  <si>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</si>
  <si>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</si>
  <si>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</si>
  <si>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</si>
  <si>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</si>
  <si>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</si>
  <si>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</si>
  <si>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</si>
  <si>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</si>
  <si>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</si>
  <si>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</si>
  <si>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</si>
  <si>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</si>
  <si>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</si>
  <si>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</si>
  <si>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</si>
  <si>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</si>
  <si>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</si>
  <si>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</si>
  <si>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</si>
  <si>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</si>
  <si>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</si>
  <si>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</si>
  <si>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</si>
  <si>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</si>
  <si>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</si>
  <si>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</si>
  <si>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</si>
  <si>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</si>
  <si>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</si>
  <si>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</si>
  <si>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</si>
  <si>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</si>
  <si>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</si>
  <si>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</si>
  <si>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</si>
  <si>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</si>
  <si>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</si>
  <si>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</si>
  <si>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</si>
  <si>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</si>
  <si>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</si>
  <si>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</si>
  <si>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</si>
  <si>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</si>
  <si>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</si>
  <si>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</si>
  <si>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</si>
  <si>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</si>
  <si>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</si>
  <si>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</si>
  <si>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</si>
  <si>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</si>
  <si>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</si>
  <si>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</si>
  <si>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</si>
  <si>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</si>
  <si>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</si>
  <si>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</si>
  <si>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</si>
  <si>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</si>
  <si>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</si>
  <si>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</si>
  <si>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</si>
  <si>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</si>
  <si>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</si>
  <si>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</si>
  <si>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</si>
  <si>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</si>
  <si>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</si>
  <si>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</si>
  <si>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</si>
  <si>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</si>
  <si>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</si>
  <si>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</si>
  <si>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</si>
  <si>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</si>
  <si>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</si>
  <si>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</si>
  <si>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</si>
  <si>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</si>
  <si>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</si>
  <si>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</si>
  <si>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</si>
  <si>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</si>
  <si>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</si>
  <si>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</si>
  <si>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</si>
  <si>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</si>
  <si>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</si>
  <si>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</si>
  <si>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</si>
  <si>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</si>
  <si>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</si>
  <si>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</si>
  <si>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</si>
  <si>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</si>
  <si>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</si>
  <si>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</si>
  <si>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</si>
  <si>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</si>
  <si>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</si>
  <si>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</si>
  <si>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</si>
  <si>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</si>
  <si>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</si>
  <si>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</si>
  <si>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</si>
  <si>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</si>
  <si>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</si>
  <si>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</si>
  <si>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</si>
  <si>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</si>
  <si>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</si>
  <si>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</si>
  <si>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</si>
  <si>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</si>
  <si>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</si>
  <si>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</si>
  <si>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</si>
  <si>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</si>
  <si>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</si>
  <si>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</si>
  <si>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</si>
  <si>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</si>
  <si>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</si>
  <si>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</si>
  <si>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</si>
  <si>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</si>
  <si>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</si>
  <si>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</si>
  <si>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</si>
  <si>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</si>
  <si>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</si>
  <si>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</si>
  <si>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</si>
  <si>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</si>
  <si>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</si>
  <si>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</si>
  <si>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</si>
  <si>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</si>
  <si>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</si>
  <si>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</si>
  <si>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</si>
  <si>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</si>
  <si>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</si>
  <si>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</si>
  <si>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</si>
  <si>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</si>
  <si>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</si>
  <si>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</si>
  <si>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</si>
  <si>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</si>
  <si>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</si>
  <si>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</si>
  <si>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</si>
  <si>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</si>
  <si>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</si>
  <si>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</si>
  <si>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</si>
  <si>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</si>
  <si>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</si>
  <si>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</si>
  <si>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</si>
  <si>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</si>
  <si>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</si>
  <si>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</si>
  <si>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</si>
  <si>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</si>
  <si>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</si>
  <si>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</si>
  <si>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</si>
  <si>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</si>
  <si>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</si>
  <si>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</si>
  <si>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</si>
  <si>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</si>
  <si>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</si>
  <si>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</si>
  <si>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</si>
  <si>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</si>
  <si>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</si>
  <si>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</si>
  <si>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</si>
  <si>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</si>
  <si>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</si>
  <si>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</si>
  <si>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</si>
  <si>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</si>
  <si>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</si>
  <si>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</si>
  <si>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</si>
  <si>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</si>
  <si>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</si>
  <si>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</si>
  <si>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</si>
  <si>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</si>
  <si>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</si>
  <si>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</si>
  <si>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</si>
  <si>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</si>
  <si>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</si>
  <si>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</si>
  <si>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</si>
  <si>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</si>
  <si>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</si>
  <si>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</si>
  <si>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</si>
  <si>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</si>
  <si>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</si>
  <si>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</si>
  <si>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</si>
  <si>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</si>
  <si>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</si>
  <si>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</si>
  <si>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</si>
  <si>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</si>
  <si>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</si>
  <si>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</si>
  <si>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</si>
  <si>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</si>
  <si>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</si>
  <si>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</si>
  <si>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</si>
  <si>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</si>
  <si>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</si>
  <si>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</si>
  <si>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</si>
  <si>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</si>
  <si>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</si>
  <si>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</si>
  <si>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</si>
  <si>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</si>
  <si>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</si>
  <si>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</si>
  <si>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</si>
  <si>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</si>
  <si>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</si>
  <si>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</si>
  <si>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</si>
  <si>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</si>
  <si>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</si>
  <si>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</si>
  <si>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</si>
  <si>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</si>
  <si>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</si>
  <si>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</si>
  <si>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</si>
  <si>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</si>
  <si>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</si>
  <si>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</si>
  <si>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</si>
  <si>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</si>
  <si>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</si>
  <si>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</si>
  <si>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</si>
  <si>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</si>
  <si>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</si>
  <si>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</si>
  <si>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</si>
  <si>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</si>
  <si>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</si>
  <si>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</si>
  <si>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</si>
  <si>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</si>
  <si>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</si>
  <si>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</si>
  <si>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</si>
  <si>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</si>
  <si>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</si>
  <si>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</si>
  <si>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</si>
  <si>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</si>
  <si>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</si>
  <si>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</si>
  <si>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</si>
  <si>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</si>
  <si>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</si>
  <si>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</si>
  <si>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</si>
  <si>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</si>
  <si>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</si>
  <si>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</si>
  <si>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</si>
  <si>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</si>
  <si>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</si>
  <si>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</si>
  <si>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</si>
  <si>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</si>
  <si>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</si>
  <si>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</si>
  <si>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</si>
  <si>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</si>
  <si>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</si>
  <si>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</si>
  <si>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</si>
  <si>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</si>
  <si>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</si>
  <si>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</si>
  <si>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</si>
  <si>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</si>
  <si>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</si>
  <si>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</si>
  <si>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</si>
  <si>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</si>
  <si>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</si>
  <si>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</si>
  <si>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</si>
  <si>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</si>
  <si>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</si>
  <si>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</si>
  <si>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</si>
  <si>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</si>
  <si>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</si>
  <si>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</si>
  <si>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</si>
  <si>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</si>
  <si>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</si>
  <si>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</si>
  <si>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</si>
  <si>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</si>
  <si>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</si>
  <si>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</si>
  <si>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</si>
  <si>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</si>
  <si>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</si>
  <si>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</si>
  <si>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</si>
  <si>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</si>
  <si>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</si>
  <si>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</si>
  <si>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</si>
  <si>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</si>
  <si>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</si>
  <si>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</si>
  <si>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</si>
  <si>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</si>
  <si>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</si>
  <si>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</si>
  <si>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</si>
  <si>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</si>
  <si>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</si>
  <si>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</si>
  <si>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</si>
  <si>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</si>
  <si>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</si>
  <si>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</si>
  <si>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</si>
  <si>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</si>
  <si>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</si>
  <si>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</si>
  <si>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</si>
  <si>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</si>
  <si>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</si>
  <si>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</si>
  <si>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</si>
  <si>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</si>
  <si>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</si>
  <si>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</si>
  <si>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</si>
  <si>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</si>
  <si>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</si>
  <si>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</si>
  <si>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</si>
  <si>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</si>
  <si>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</si>
  <si>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</si>
  <si>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</si>
  <si>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</si>
  <si>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</si>
  <si>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</si>
  <si>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</si>
  <si>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</si>
  <si>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</si>
  <si>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</si>
  <si>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</si>
  <si>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</si>
  <si>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</si>
  <si>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</si>
  <si>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</si>
  <si>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</si>
  <si>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</si>
  <si>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</si>
  <si>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</si>
  <si>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</si>
  <si>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</si>
  <si>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</si>
  <si>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</si>
  <si>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</si>
  <si>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</si>
  <si>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</si>
  <si>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</si>
  <si>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</si>
  <si>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</si>
  <si>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</si>
  <si>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</si>
  <si>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</si>
  <si>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</si>
  <si>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</si>
  <si>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</si>
  <si>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</si>
  <si>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</si>
  <si>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</si>
  <si>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</si>
  <si>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</si>
  <si>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</si>
  <si>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</si>
  <si>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</si>
  <si>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</si>
  <si>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</si>
  <si>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</si>
  <si>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</si>
  <si>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</si>
  <si>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</si>
  <si>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</si>
  <si>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</si>
  <si>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</si>
  <si>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</si>
  <si>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</si>
  <si>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</si>
  <si>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</si>
  <si>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</si>
  <si>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</si>
  <si>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</si>
  <si>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</si>
  <si>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</si>
  <si>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</si>
  <si>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</si>
  <si>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</si>
  <si>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</si>
  <si>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</si>
  <si>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</si>
  <si>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</si>
  <si>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</si>
  <si>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</si>
  <si>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</si>
  <si>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</si>
  <si>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</si>
  <si>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</si>
  <si>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</si>
  <si>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</si>
  <si>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</si>
  <si>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</si>
  <si>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</si>
  <si>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</si>
  <si>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</si>
  <si>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</si>
  <si>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</si>
  <si>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</si>
  <si>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</si>
  <si>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</si>
  <si>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</si>
  <si>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</si>
  <si>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</si>
  <si>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</si>
  <si>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</si>
  <si>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</si>
  <si>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</si>
  <si>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</si>
  <si>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</si>
  <si>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</si>
  <si>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</si>
  <si>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</si>
  <si>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</si>
  <si>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</si>
  <si>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</si>
  <si>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</si>
  <si>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</si>
  <si>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</si>
  <si>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</si>
  <si>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</si>
  <si>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</si>
  <si>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</si>
  <si>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</si>
  <si>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</si>
  <si>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</si>
  <si>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</si>
  <si>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</si>
  <si>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</si>
  <si>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</si>
  <si>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</si>
  <si>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</si>
  <si>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</si>
  <si>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</si>
  <si>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</si>
  <si>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</si>
  <si>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</si>
  <si>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</si>
  <si>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</si>
  <si>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</si>
  <si>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</si>
  <si>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</si>
  <si>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</si>
  <si>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</si>
  <si>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</si>
  <si>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</si>
  <si>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</si>
  <si>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</si>
  <si>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</si>
  <si>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</si>
  <si>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</si>
  <si>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</si>
  <si>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</si>
  <si>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</si>
  <si>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</si>
  <si>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</si>
  <si>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</si>
  <si>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</si>
  <si>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</si>
  <si>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</si>
  <si>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</si>
  <si>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</si>
  <si>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</si>
  <si>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</si>
  <si>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</si>
  <si>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</si>
  <si>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</si>
  <si>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</si>
  <si>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</si>
  <si>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</si>
  <si>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</si>
  <si>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</si>
  <si>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</si>
  <si>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</si>
  <si>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</si>
  <si>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</si>
  <si>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</si>
  <si>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</si>
  <si>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</si>
  <si>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</si>
  <si>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</si>
  <si>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</si>
  <si>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</si>
  <si>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</si>
  <si>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</si>
  <si>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</si>
  <si>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</si>
  <si>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</si>
  <si>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</si>
  <si>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</si>
  <si>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</si>
  <si>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</si>
  <si>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</si>
  <si>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</si>
  <si>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</si>
  <si>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</si>
  <si>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</si>
  <si>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</si>
  <si>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</si>
  <si>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</si>
  <si>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</si>
  <si>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</si>
  <si>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</si>
  <si>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</si>
  <si>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</si>
  <si>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</si>
  <si>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</si>
  <si>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</si>
  <si>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</si>
  <si>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</si>
  <si>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</si>
  <si>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</si>
  <si>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</si>
  <si>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</si>
  <si>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</si>
  <si>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</si>
  <si>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</si>
  <si>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</si>
  <si>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</si>
  <si>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</si>
  <si>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</si>
  <si>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</si>
  <si>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</si>
  <si>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</si>
  <si>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</si>
  <si>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</si>
  <si>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</si>
  <si>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</si>
  <si>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</si>
  <si>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</si>
  <si>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</si>
  <si>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</si>
  <si>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</si>
  <si>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</si>
  <si>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</si>
  <si>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</si>
  <si>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</si>
  <si>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</si>
  <si>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</si>
  <si>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</si>
  <si>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</si>
  <si>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</si>
  <si>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</si>
  <si>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</si>
  <si>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</si>
  <si>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</si>
  <si>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</si>
  <si>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</si>
  <si>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</si>
  <si>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</si>
  <si>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</si>
  <si>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</si>
  <si>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</si>
  <si>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</si>
  <si>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</si>
  <si>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</si>
  <si>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</si>
  <si>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</si>
  <si>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</si>
  <si>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</si>
  <si>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</si>
  <si>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</si>
  <si>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</si>
  <si>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</si>
  <si>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</si>
  <si>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</si>
  <si>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</si>
  <si>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</si>
  <si>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</si>
  <si>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</si>
  <si>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</si>
  <si>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</si>
  <si>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</si>
  <si>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</si>
  <si>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</si>
  <si>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</si>
  <si>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</si>
  <si>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</si>
  <si>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</si>
  <si>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</si>
  <si>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</si>
  <si>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</si>
  <si>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</si>
  <si>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</si>
  <si>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</si>
  <si>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</si>
  <si>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</si>
  <si>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</si>
  <si>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</si>
  <si>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</si>
  <si>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</si>
  <si>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</si>
  <si>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</si>
  <si>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</si>
  <si>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</si>
  <si>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</si>
  <si>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</si>
  <si>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</si>
  <si>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</si>
  <si>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</si>
  <si>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</si>
  <si>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</si>
  <si>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</si>
  <si>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</si>
  <si>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</si>
  <si>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</si>
  <si>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</si>
  <si>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</si>
  <si>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</si>
  <si>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</si>
  <si>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</si>
  <si>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</si>
  <si>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</si>
  <si>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</si>
  <si>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</si>
  <si>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</si>
  <si>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</si>
  <si>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</si>
  <si>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</si>
  <si>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</si>
  <si>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</si>
  <si>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</si>
  <si>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</si>
  <si>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</si>
  <si>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</si>
  <si>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</si>
  <si>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</si>
  <si>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</si>
  <si>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</si>
  <si>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</si>
  <si>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</si>
  <si>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</si>
  <si>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</si>
  <si>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</si>
  <si>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</si>
  <si>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</si>
  <si>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</si>
  <si>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</si>
  <si>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</si>
  <si>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</si>
  <si>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</si>
  <si>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</si>
  <si>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</si>
  <si>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</si>
  <si>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</si>
  <si>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</si>
  <si>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</si>
  <si>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</si>
  <si>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</si>
  <si>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</si>
  <si>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</si>
  <si>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</si>
  <si>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</si>
  <si>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</si>
  <si>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</si>
  <si>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</si>
  <si>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</si>
  <si>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</si>
  <si>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</si>
  <si>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</si>
  <si>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</si>
  <si>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</si>
  <si>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</si>
  <si>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</si>
  <si>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</si>
  <si>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</si>
  <si>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</si>
  <si>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</si>
  <si>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</si>
  <si>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</si>
  <si>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</si>
  <si>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</si>
  <si>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</si>
  <si>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</si>
  <si>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</si>
  <si>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</si>
  <si>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</si>
  <si>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</si>
  <si>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</si>
  <si>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</si>
  <si>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</si>
  <si>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</si>
  <si>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</si>
  <si>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</si>
  <si>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</si>
  <si>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</si>
  <si>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</si>
  <si>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</si>
  <si>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</si>
  <si>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</si>
  <si>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</si>
  <si>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</si>
  <si>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</si>
  <si>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</si>
  <si>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</si>
  <si>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</si>
  <si>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</si>
  <si>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</si>
  <si>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</si>
  <si>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</si>
  <si>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</si>
  <si>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</si>
  <si>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</si>
  <si>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</si>
  <si>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</si>
  <si>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</si>
  <si>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</si>
  <si>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</si>
  <si>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</si>
  <si>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</si>
  <si>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</si>
  <si>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</si>
  <si>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</si>
  <si>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</si>
  <si>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</si>
  <si>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</si>
  <si>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</si>
  <si>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</si>
  <si>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</si>
  <si>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</si>
  <si>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</si>
  <si>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</si>
  <si>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</si>
  <si>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</si>
  <si>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</si>
  <si>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</si>
  <si>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</si>
  <si>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</si>
  <si>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</si>
  <si>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</si>
  <si>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</si>
  <si>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</si>
  <si>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</si>
  <si>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</si>
  <si>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</si>
  <si>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</si>
  <si>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</si>
  <si>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</si>
  <si>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</si>
  <si>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</si>
  <si>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</si>
  <si>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</si>
  <si>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</si>
  <si>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</si>
  <si>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</si>
  <si>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</si>
  <si>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</si>
  <si>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</si>
  <si>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</si>
  <si>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</si>
  <si>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</si>
  <si>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</si>
  <si>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</si>
  <si>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</si>
  <si>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</si>
  <si>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</si>
  <si>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</si>
  <si>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</si>
  <si>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</si>
  <si>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</si>
  <si>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</si>
  <si>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</si>
  <si>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</si>
  <si>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</si>
  <si>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</si>
  <si>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</si>
  <si>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</si>
  <si>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</si>
  <si>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</si>
  <si>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</si>
  <si>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</si>
  <si>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</si>
  <si>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</si>
  <si>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</si>
  <si>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</si>
  <si>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</si>
  <si>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</si>
  <si>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</si>
  <si>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</si>
  <si>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</si>
  <si>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</si>
  <si>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</si>
  <si>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</si>
  <si>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</si>
  <si>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</si>
  <si>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</si>
  <si>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</si>
  <si>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</si>
  <si>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</si>
  <si>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</si>
  <si>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</si>
  <si>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</si>
  <si>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</si>
  <si>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</si>
  <si>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</si>
  <si>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</si>
  <si>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</si>
  <si>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</si>
  <si>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</si>
  <si>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</si>
  <si>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</si>
  <si>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</si>
  <si>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</si>
  <si>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</si>
  <si>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</si>
  <si>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</si>
  <si>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</si>
  <si>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</si>
  <si>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</si>
  <si>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</si>
  <si>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</si>
  <si>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</si>
  <si>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</si>
  <si>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</si>
  <si>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</si>
  <si>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</si>
  <si>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</si>
  <si>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</si>
  <si>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</si>
  <si>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</si>
  <si>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</si>
  <si>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</si>
  <si>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</si>
  <si>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</si>
  <si>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</si>
  <si>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</si>
  <si>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</si>
  <si>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</si>
  <si>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</si>
  <si>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</si>
  <si>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</si>
  <si>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</si>
  <si>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</si>
  <si>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</si>
  <si>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</si>
  <si>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</si>
  <si>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</si>
  <si>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</si>
  <si>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</si>
  <si>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</si>
  <si>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</si>
  <si>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</si>
  <si>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</si>
  <si>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</si>
  <si>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</si>
  <si>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</si>
  <si>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</si>
  <si>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</si>
  <si>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</si>
  <si>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</si>
  <si>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</si>
  <si>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</si>
  <si>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</si>
  <si>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</si>
  <si>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</si>
  <si>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</si>
  <si>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</si>
  <si>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</si>
  <si>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</si>
  <si>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</si>
  <si>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</si>
  <si>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</si>
  <si>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</si>
  <si>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</si>
  <si>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</si>
  <si>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</si>
  <si>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</si>
  <si>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</si>
  <si>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</si>
  <si>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</si>
  <si>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</si>
  <si>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</si>
  <si>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</si>
  <si>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</si>
  <si>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</si>
  <si>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</si>
  <si>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</si>
  <si>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</si>
  <si>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</si>
  <si>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</si>
  <si>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</si>
  <si>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</si>
  <si>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</si>
  <si>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</si>
  <si>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</si>
  <si>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</si>
  <si>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</si>
  <si>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</si>
  <si>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</si>
  <si>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</si>
  <si>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</si>
  <si>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</si>
  <si>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</si>
  <si>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</si>
  <si>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</si>
  <si>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</si>
  <si>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</si>
  <si>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</si>
  <si>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</si>
  <si>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</si>
  <si>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</si>
  <si>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</si>
  <si>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</si>
  <si>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</si>
  <si>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</si>
  <si>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</si>
  <si>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</si>
  <si>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</si>
  <si>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</si>
  <si>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</si>
  <si>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</si>
  <si>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</si>
  <si>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</si>
  <si>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</si>
  <si>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</si>
  <si>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</si>
  <si>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</si>
  <si>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</si>
  <si>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</si>
  <si>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</si>
  <si>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</si>
  <si>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</si>
  <si>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</si>
  <si>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</si>
  <si>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</si>
  <si>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</si>
  <si>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</si>
  <si>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</si>
  <si>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</si>
  <si>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</si>
  <si>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</si>
  <si>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</si>
  <si>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</si>
  <si>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</si>
  <si>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</si>
  <si>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</si>
  <si>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</si>
  <si>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</si>
  <si>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</si>
  <si>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</si>
  <si>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</si>
  <si>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</si>
  <si>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</si>
  <si>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</si>
  <si>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</si>
  <si>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</si>
  <si>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</si>
  <si>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</si>
  <si>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</si>
  <si>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</si>
  <si>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</si>
  <si>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</si>
  <si>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</si>
  <si>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</si>
  <si>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</si>
  <si>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</si>
  <si>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</si>
  <si>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</si>
  <si>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</si>
  <si>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</si>
  <si>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</si>
  <si>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</si>
  <si>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</si>
  <si>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</si>
  <si>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</si>
  <si>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</si>
  <si>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</si>
  <si>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</si>
  <si>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</si>
  <si>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</si>
  <si>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</si>
  <si>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</si>
  <si>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</si>
  <si>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</si>
  <si>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</si>
  <si>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</si>
  <si>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</si>
  <si>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</si>
  <si>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</si>
  <si>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</si>
  <si>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</si>
  <si>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</si>
  <si>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</si>
  <si>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</si>
  <si>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</si>
  <si>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</si>
  <si>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</si>
  <si>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</si>
  <si>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</si>
  <si>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</si>
  <si>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</si>
  <si>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</si>
  <si>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</si>
  <si>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</si>
  <si>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</si>
  <si>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</si>
  <si>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</si>
  <si>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</si>
  <si>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</si>
  <si>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</si>
  <si>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</si>
  <si>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</si>
  <si>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</si>
  <si>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</si>
  <si>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</si>
  <si>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</si>
  <si>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</si>
  <si>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</si>
  <si>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</si>
  <si>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</si>
  <si>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</si>
  <si>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</si>
  <si>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</si>
  <si>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</si>
  <si>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</si>
  <si>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</si>
  <si>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</si>
  <si>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</si>
  <si>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</si>
  <si>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</si>
  <si>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</si>
  <si>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</si>
  <si>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</si>
  <si>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</si>
  <si>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</si>
  <si>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</si>
  <si>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</si>
  <si>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</si>
  <si>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</si>
  <si>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</si>
  <si>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</si>
  <si>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</si>
  <si>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</si>
  <si>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</si>
  <si>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</si>
  <si>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</si>
  <si>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</si>
  <si>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</si>
  <si>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</si>
  <si>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</si>
  <si>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</si>
  <si>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</si>
  <si>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</si>
  <si>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</si>
  <si>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</si>
  <si>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</si>
  <si>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</si>
  <si>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</si>
  <si>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</si>
  <si>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</si>
  <si>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</si>
  <si>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</si>
  <si>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</si>
  <si>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</si>
  <si>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</si>
  <si>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</si>
  <si>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</si>
  <si>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</si>
  <si>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</si>
  <si>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</si>
  <si>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</si>
  <si>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</si>
  <si>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</si>
  <si>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</si>
  <si>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</si>
  <si>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</si>
  <si>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</si>
  <si>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</si>
  <si>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</si>
  <si>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</si>
  <si>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</si>
  <si>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</si>
  <si>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</si>
  <si>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</si>
  <si>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</si>
  <si>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</si>
  <si>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</si>
  <si>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</si>
  <si>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</si>
  <si>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</si>
  <si>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</si>
  <si>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</si>
  <si>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</si>
  <si>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</si>
  <si>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</si>
  <si>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</si>
  <si>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</si>
  <si>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</si>
  <si>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</si>
  <si>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</si>
  <si>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</si>
  <si>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</si>
  <si>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</si>
  <si>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</si>
  <si>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</si>
  <si>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</si>
  <si>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</si>
  <si>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</si>
  <si>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</si>
  <si>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</si>
  <si>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</si>
  <si>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</si>
  <si>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</si>
  <si>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</si>
  <si>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</si>
  <si>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</si>
  <si>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</si>
  <si>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</si>
  <si>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</si>
  <si>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</si>
  <si>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</si>
  <si>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</si>
  <si>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</si>
  <si>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</si>
  <si>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</si>
  <si>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</si>
  <si>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</si>
  <si>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</si>
  <si>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</si>
  <si>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</si>
  <si>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</si>
  <si>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</si>
  <si>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</si>
  <si>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</si>
  <si>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</si>
  <si>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</si>
  <si>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</si>
  <si>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</si>
  <si>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</si>
  <si>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</si>
  <si>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</si>
  <si>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</si>
  <si>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</si>
  <si>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</si>
  <si>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</si>
  <si>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</si>
  <si>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</si>
  <si>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</si>
  <si>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</si>
  <si>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</si>
  <si>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</si>
  <si>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</si>
  <si>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</si>
  <si>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</si>
  <si>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</si>
  <si>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</si>
  <si>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</si>
  <si>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</si>
  <si>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</si>
  <si>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</si>
  <si>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</si>
  <si>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</si>
  <si>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</si>
  <si>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</si>
  <si>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</si>
  <si>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</si>
  <si>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</si>
  <si>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</si>
  <si>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</si>
  <si>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</si>
  <si>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</si>
  <si>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</si>
  <si>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</si>
  <si>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</si>
  <si>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</si>
  <si>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</si>
  <si>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</si>
  <si>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</si>
  <si>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</si>
  <si>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</si>
  <si>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</si>
  <si>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</si>
  <si>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</si>
  <si>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</si>
  <si>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</si>
  <si>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</si>
  <si>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</si>
  <si>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</si>
  <si>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</si>
  <si>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</si>
  <si>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</si>
  <si>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</si>
  <si>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</si>
  <si>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</si>
  <si>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</si>
  <si>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</si>
  <si>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</si>
  <si>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</si>
  <si>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</si>
  <si>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</si>
  <si>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</si>
  <si>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</si>
  <si>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</si>
  <si>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</si>
  <si>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</si>
  <si>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</si>
  <si>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</si>
  <si>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</si>
  <si>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</si>
  <si>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</si>
  <si>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</si>
  <si>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</si>
  <si>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</si>
  <si>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</si>
  <si>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</si>
  <si>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</si>
  <si>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</si>
  <si>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</si>
  <si>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</si>
  <si>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</si>
  <si>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</si>
  <si>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</si>
  <si>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</si>
  <si>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</si>
  <si>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</si>
  <si>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</si>
  <si>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</si>
  <si>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</si>
  <si>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</si>
  <si>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</si>
  <si>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</si>
  <si>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</si>
  <si>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</si>
  <si>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</si>
  <si>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</si>
  <si>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</si>
  <si>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</si>
  <si>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</si>
  <si>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</si>
  <si>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</si>
  <si>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</si>
  <si>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</si>
  <si>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</si>
  <si>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</si>
  <si>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</si>
  <si>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</si>
  <si>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</si>
  <si>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</si>
  <si>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</si>
  <si>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</si>
  <si>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</si>
  <si>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</si>
  <si>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</si>
  <si>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</si>
  <si>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</si>
  <si>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</si>
  <si>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</si>
  <si>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</si>
  <si>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</si>
  <si>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</si>
  <si>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</si>
  <si>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</si>
  <si>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</si>
  <si>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</si>
  <si>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</si>
  <si>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</si>
  <si>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</si>
  <si>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</si>
  <si>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</si>
  <si>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</si>
  <si>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</si>
  <si>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</si>
  <si>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</si>
  <si>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</si>
  <si>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</si>
  <si>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</si>
  <si>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</si>
  <si>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</si>
  <si>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</si>
  <si>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</si>
  <si>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</si>
  <si>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</si>
  <si>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</si>
  <si>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</si>
  <si>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</si>
  <si>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</si>
  <si>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</si>
  <si>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</si>
  <si>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</si>
  <si>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</si>
  <si>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</si>
  <si>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</si>
  <si>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</si>
  <si>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</si>
  <si>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</si>
  <si>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</si>
  <si>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</si>
  <si>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</si>
  <si>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</si>
  <si>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</si>
  <si>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</si>
  <si>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</si>
  <si>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</si>
  <si>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</si>
  <si>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</si>
  <si>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</si>
  <si>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</si>
  <si>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</si>
  <si>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</si>
  <si>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</si>
  <si>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</si>
  <si>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</si>
  <si>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</si>
  <si>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</si>
  <si>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</si>
  <si>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</si>
  <si>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</si>
  <si>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</si>
  <si>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</si>
  <si>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</si>
  <si>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</si>
  <si>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</si>
  <si>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</si>
  <si>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</si>
  <si>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</si>
  <si>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</si>
  <si>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</si>
  <si>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</si>
  <si>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</si>
  <si>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</si>
  <si>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</si>
  <si>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</si>
  <si>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</si>
  <si>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</si>
  <si>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</si>
  <si>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</si>
  <si>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</si>
  <si>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</si>
  <si>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</si>
  <si>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</si>
  <si>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</si>
  <si>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</si>
  <si>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</si>
  <si>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</si>
  <si>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</si>
  <si>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</si>
  <si>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</si>
  <si>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</si>
  <si>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</si>
  <si>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</si>
  <si>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</si>
  <si>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</si>
  <si>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</si>
  <si>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</si>
  <si>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</si>
  <si>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</si>
  <si>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</si>
  <si>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</si>
  <si>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</si>
  <si>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</si>
  <si>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</si>
  <si>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</si>
  <si>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</si>
  <si>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</si>
  <si>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</si>
  <si>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</si>
  <si>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</si>
  <si>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</si>
  <si>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</si>
  <si>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</si>
  <si>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</si>
  <si>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</si>
  <si>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</si>
  <si>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</si>
  <si>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</si>
  <si>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</si>
  <si>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</si>
  <si>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</si>
  <si>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</si>
  <si>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</si>
  <si>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</si>
  <si>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</si>
  <si>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</si>
  <si>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</si>
  <si>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</si>
  <si>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</si>
  <si>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</si>
  <si>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</si>
  <si>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</si>
  <si>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</si>
  <si>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</si>
  <si>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</si>
  <si>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</si>
  <si>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</si>
  <si>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</si>
  <si>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</si>
  <si>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</si>
  <si>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</si>
  <si>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</si>
  <si>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</si>
  <si>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</si>
  <si>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</si>
  <si>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</si>
  <si>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</si>
  <si>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</si>
  <si>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</si>
  <si>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</si>
  <si>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</si>
  <si>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</si>
  <si>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</si>
  <si>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</si>
  <si>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</si>
  <si>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</si>
  <si>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</si>
  <si>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</si>
  <si>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</si>
  <si>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</si>
  <si>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</si>
  <si>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</si>
  <si>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</si>
  <si>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</si>
  <si>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</si>
  <si>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</si>
  <si>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</si>
  <si>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</si>
  <si>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</si>
  <si>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</si>
  <si>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</si>
  <si>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</si>
  <si>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</si>
  <si>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</si>
  <si>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</si>
  <si>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</si>
  <si>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</si>
  <si>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</si>
  <si>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</si>
  <si>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</si>
  <si>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</si>
  <si>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</si>
  <si>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</si>
  <si>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</si>
  <si>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</si>
  <si>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</si>
  <si>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</si>
  <si>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</si>
  <si>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</si>
  <si>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</si>
  <si>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</si>
  <si>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</si>
  <si>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</si>
  <si>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</si>
  <si>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</si>
  <si>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</si>
  <si>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</si>
  <si>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</si>
  <si>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</si>
  <si>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</si>
  <si>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</si>
  <si>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</si>
  <si>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</si>
  <si>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</si>
  <si>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</si>
  <si>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</si>
  <si>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</si>
  <si>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</si>
  <si>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</si>
  <si>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</si>
  <si>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</si>
  <si>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</si>
  <si>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</si>
  <si>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</si>
  <si>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</si>
  <si>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</si>
  <si>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</si>
  <si>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</si>
  <si>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</si>
  <si>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</si>
  <si>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</si>
  <si>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</si>
  <si>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</si>
  <si>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</si>
  <si>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</si>
  <si>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</si>
  <si>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</si>
  <si>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</si>
  <si>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</si>
  <si>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</si>
  <si>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</si>
  <si>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</si>
  <si>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</si>
  <si>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</si>
  <si>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</si>
  <si>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</si>
  <si>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</si>
  <si>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</si>
  <si>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</si>
  <si>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</si>
  <si>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</si>
  <si>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</si>
  <si>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</si>
  <si>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</si>
  <si>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</si>
  <si>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</si>
  <si>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</si>
  <si>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</si>
  <si>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</si>
  <si>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</si>
  <si>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</si>
  <si>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</si>
  <si>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</si>
  <si>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</si>
  <si>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</si>
  <si>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</si>
  <si>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</si>
  <si>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</si>
  <si>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</si>
  <si>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</si>
  <si>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</si>
  <si>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</si>
  <si>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</si>
  <si>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</si>
  <si>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</si>
  <si>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</si>
  <si>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</si>
  <si>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</si>
  <si>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</si>
  <si>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</si>
  <si>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</si>
  <si>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</si>
  <si>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</si>
  <si>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</si>
  <si>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</si>
  <si>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</si>
  <si>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</si>
  <si>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</si>
  <si>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</si>
  <si>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</si>
  <si>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</si>
  <si>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</si>
  <si>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</si>
  <si>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</si>
  <si>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</si>
  <si>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</si>
  <si>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</si>
  <si>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</si>
  <si>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</si>
  <si>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</si>
  <si>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</si>
  <si>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</si>
  <si>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</si>
  <si>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</si>
  <si>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</si>
  <si>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</si>
  <si>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</si>
  <si>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</si>
  <si>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</si>
  <si>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</si>
  <si>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</si>
  <si>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</si>
  <si>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</si>
  <si>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</si>
  <si>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</si>
  <si>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</si>
  <si>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</si>
  <si>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</si>
  <si>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</si>
  <si>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</si>
  <si>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</si>
  <si>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</si>
  <si>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</si>
  <si>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</si>
  <si>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</si>
  <si>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</si>
  <si>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</si>
  <si>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</si>
  <si>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</si>
  <si>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</si>
  <si>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</si>
  <si>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</si>
  <si>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</si>
  <si>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</si>
  <si>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</si>
  <si>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</si>
  <si>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</si>
  <si>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</si>
  <si>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</si>
  <si>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</si>
  <si>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</si>
  <si>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</si>
  <si>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</si>
  <si>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</si>
  <si>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</si>
  <si>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</si>
  <si>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</si>
  <si>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</si>
  <si>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</si>
  <si>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</si>
  <si>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</si>
  <si>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</si>
  <si>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</si>
  <si>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</si>
  <si>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</si>
  <si>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</si>
  <si>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</si>
  <si>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</si>
  <si>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</si>
  <si>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</si>
  <si>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</si>
  <si>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</si>
  <si>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</si>
  <si>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</si>
  <si>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</si>
  <si>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</si>
  <si>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</si>
  <si>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</si>
  <si>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</si>
  <si>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</si>
  <si>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</si>
  <si>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</si>
  <si>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</si>
  <si>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</si>
  <si>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</si>
  <si>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</si>
  <si>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</si>
  <si>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</si>
  <si>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</si>
  <si>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</si>
  <si>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</si>
  <si>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</si>
  <si>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</si>
  <si>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</si>
  <si>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</si>
  <si>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</si>
  <si>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</si>
  <si>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</si>
  <si>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</si>
  <si>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</si>
  <si>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</si>
  <si>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</si>
  <si>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</si>
  <si>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</si>
  <si>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</si>
  <si>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</si>
  <si>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</si>
  <si>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</si>
  <si>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</si>
  <si>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</si>
  <si>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</si>
  <si>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</si>
  <si>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</si>
  <si>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</si>
  <si>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</si>
  <si>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</si>
  <si>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</si>
  <si>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</si>
  <si>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</si>
  <si>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</si>
  <si>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</si>
  <si>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</si>
  <si>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</si>
  <si>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</si>
  <si>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</si>
  <si>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</si>
  <si>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</si>
  <si>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</si>
  <si>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</si>
  <si>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</si>
  <si>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</si>
  <si>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</si>
  <si>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</si>
  <si>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</si>
  <si>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</si>
  <si>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</si>
  <si>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</si>
  <si>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</si>
  <si>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</si>
  <si>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</si>
  <si>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</si>
  <si>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</si>
  <si>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</si>
  <si>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</si>
  <si>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</si>
  <si>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</si>
  <si>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</si>
  <si>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</si>
  <si>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</si>
  <si>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</si>
  <si>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</si>
  <si>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</si>
  <si>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</si>
  <si>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</si>
  <si>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</si>
  <si>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</si>
  <si>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</si>
  <si>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</si>
  <si>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</si>
  <si>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</si>
  <si>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</si>
  <si>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</si>
  <si>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</si>
  <si>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</si>
  <si>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</si>
  <si>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</si>
  <si>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</si>
  <si>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</si>
  <si>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</si>
  <si>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</si>
  <si>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</si>
  <si>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</si>
  <si>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</si>
  <si>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</si>
  <si>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</si>
  <si>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</si>
  <si>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</si>
  <si>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</si>
  <si>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</si>
  <si>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</si>
  <si>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</si>
  <si>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</si>
  <si>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</si>
  <si>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</si>
  <si>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</si>
  <si>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</si>
  <si>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</si>
  <si>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</si>
  <si>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</si>
  <si>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</si>
  <si>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</si>
  <si>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</si>
  <si>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</si>
  <si>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</si>
  <si>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</si>
  <si>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</si>
  <si>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</si>
  <si>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</si>
  <si>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</si>
  <si>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</si>
  <si>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</si>
  <si>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</si>
  <si>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</si>
  <si>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</si>
  <si>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</si>
  <si>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</si>
  <si>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</si>
  <si>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</si>
  <si>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</si>
  <si>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</si>
  <si>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</si>
  <si>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</si>
  <si>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</si>
  <si>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</si>
  <si>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</si>
  <si>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</si>
  <si>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</si>
  <si>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</si>
  <si>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</si>
  <si>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</si>
  <si>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</si>
  <si>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</si>
  <si>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</si>
  <si>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</si>
  <si>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</si>
  <si>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</si>
  <si>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</si>
  <si>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</si>
  <si>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</si>
  <si>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</si>
  <si>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</si>
  <si>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</si>
  <si>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</si>
  <si>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</si>
  <si>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</si>
  <si>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</si>
  <si>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</si>
  <si>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</si>
  <si>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</si>
  <si>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</si>
  <si>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</si>
  <si>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</si>
  <si>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</si>
  <si>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</si>
  <si>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</si>
  <si>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</si>
  <si>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</si>
  <si>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</si>
  <si>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</si>
  <si>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</si>
  <si>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</si>
  <si>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</si>
  <si>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</si>
  <si>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</si>
  <si>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</si>
  <si>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</si>
  <si>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</si>
  <si>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</si>
  <si>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</si>
  <si>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</si>
  <si>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</si>
  <si>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</si>
  <si>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</si>
  <si>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</si>
  <si>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</si>
  <si>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</si>
  <si>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</si>
  <si>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</si>
  <si>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</si>
  <si>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</si>
  <si>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</si>
  <si>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</si>
  <si>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</si>
  <si>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</si>
  <si>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</si>
  <si>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</si>
  <si>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</si>
  <si>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</si>
  <si>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</si>
  <si>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</si>
  <si>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</si>
  <si>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</si>
  <si>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</si>
  <si>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</si>
  <si>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</si>
  <si>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</si>
  <si>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</si>
  <si>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</si>
  <si>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</si>
  <si>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</si>
  <si>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</si>
  <si>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</si>
  <si>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</si>
  <si>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</si>
  <si>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</si>
  <si>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</si>
  <si>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</si>
  <si>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</si>
  <si>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</si>
  <si>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</si>
  <si>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</si>
  <si>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</si>
  <si>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</si>
  <si>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</si>
  <si>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</si>
  <si>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</si>
  <si>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</si>
  <si>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</si>
  <si>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</si>
  <si>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</si>
  <si>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</si>
  <si>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</si>
  <si>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</si>
  <si>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</si>
  <si>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</si>
  <si>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</si>
  <si>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</si>
  <si>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</si>
  <si>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</si>
  <si>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</si>
  <si>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</si>
  <si>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</si>
  <si>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</si>
  <si>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</si>
  <si>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</si>
  <si>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</si>
  <si>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</si>
  <si>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</si>
  <si>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</si>
  <si>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</si>
  <si>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</si>
  <si>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</si>
  <si>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</si>
  <si>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</si>
  <si>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</si>
  <si>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</si>
  <si>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</si>
  <si>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</si>
  <si>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</si>
  <si>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</si>
  <si>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</si>
  <si>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</si>
  <si>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</si>
  <si>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</si>
  <si>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</si>
  <si>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</si>
  <si>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</si>
  <si>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</si>
  <si>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</si>
  <si>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</si>
  <si>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</si>
  <si>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</si>
  <si>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</si>
  <si>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</si>
  <si>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</si>
  <si>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</si>
  <si>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</si>
  <si>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</si>
  <si>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</si>
  <si>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</si>
  <si>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</si>
  <si>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</si>
  <si>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</si>
  <si>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</si>
  <si>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</si>
  <si>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</si>
  <si>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</si>
  <si>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</si>
  <si>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</si>
  <si>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</si>
  <si>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</si>
  <si>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</si>
  <si>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</si>
  <si>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</si>
  <si>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</si>
  <si>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</si>
  <si>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</si>
  <si>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</si>
  <si>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</si>
  <si>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</si>
  <si>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</si>
  <si>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</si>
  <si>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</si>
  <si>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</si>
  <si>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</si>
  <si>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</si>
  <si>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</si>
  <si>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</si>
  <si>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</si>
  <si>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</si>
  <si>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</si>
  <si>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</si>
  <si>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</si>
  <si>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</si>
  <si>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</si>
  <si>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</si>
  <si>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</si>
  <si>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</si>
  <si>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</si>
  <si>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</si>
  <si>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</si>
  <si>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</si>
  <si>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</si>
  <si>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</si>
  <si>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</si>
  <si>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</si>
  <si>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</si>
  <si>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</si>
  <si>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</si>
  <si>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</si>
  <si>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</si>
  <si>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</si>
  <si>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</si>
  <si>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</si>
  <si>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</si>
  <si>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</si>
  <si>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</si>
  <si>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</si>
  <si>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</si>
  <si>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</si>
  <si>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</si>
  <si>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</si>
  <si>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</si>
  <si>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</si>
  <si>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</si>
  <si>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</si>
  <si>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</si>
  <si>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</si>
  <si>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</si>
  <si>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</si>
  <si>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</si>
  <si>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</si>
  <si>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</si>
  <si>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</si>
  <si>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</si>
  <si>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</si>
  <si>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</si>
  <si>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</si>
  <si>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</si>
  <si>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</si>
  <si>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</si>
  <si>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</si>
  <si>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</si>
  <si>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</si>
  <si>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</si>
  <si>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</si>
  <si>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</si>
  <si>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</si>
  <si>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</si>
  <si>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</si>
  <si>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</si>
  <si>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</si>
  <si>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</si>
  <si>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</si>
  <si>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</si>
  <si>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</si>
  <si>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</si>
  <si>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</si>
  <si>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</si>
  <si>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</si>
  <si>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</si>
  <si>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</si>
  <si>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</si>
  <si>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</si>
  <si>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</si>
  <si>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</si>
  <si>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</si>
  <si>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</si>
  <si>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</si>
  <si>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</si>
  <si>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</si>
  <si>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</si>
  <si>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</si>
  <si>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</si>
  <si>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</si>
  <si>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</si>
  <si>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</si>
  <si>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</si>
  <si>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</si>
  <si>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</si>
  <si>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</si>
  <si>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</si>
  <si>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</si>
  <si>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</si>
  <si>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</si>
  <si>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</si>
  <si>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</si>
  <si>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</si>
  <si>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</si>
  <si>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</si>
  <si>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</si>
  <si>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</si>
  <si>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</si>
  <si>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</si>
  <si>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</si>
  <si>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</si>
  <si>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</si>
  <si>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</si>
  <si>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</si>
  <si>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</si>
  <si>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</si>
  <si>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</si>
  <si>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</si>
  <si>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</si>
  <si>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</si>
  <si>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</si>
  <si>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</si>
  <si>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</si>
  <si>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</si>
  <si>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</si>
  <si>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</si>
  <si>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</si>
  <si>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</si>
  <si>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</si>
  <si>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</si>
  <si>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</si>
  <si>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</si>
  <si>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</si>
  <si>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</si>
  <si>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</si>
  <si>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</si>
  <si>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</si>
  <si>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</si>
  <si>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</si>
  <si>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</si>
  <si>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</si>
  <si>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</si>
  <si>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</si>
  <si>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</si>
  <si>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</si>
  <si>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</si>
  <si>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</si>
  <si>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</si>
  <si>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</si>
  <si>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</si>
  <si>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</si>
  <si>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</si>
  <si>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</si>
  <si>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</si>
  <si>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</si>
  <si>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</si>
  <si>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</si>
  <si>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</si>
  <si>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</si>
  <si>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</si>
  <si>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</si>
  <si>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</si>
  <si>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</si>
  <si>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</si>
  <si>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</si>
  <si>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</si>
  <si>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</si>
  <si>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</si>
  <si>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</si>
  <si>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</si>
  <si>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</si>
  <si>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</si>
  <si>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</si>
  <si>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</si>
  <si>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</si>
  <si>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</si>
  <si>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</si>
  <si>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</si>
  <si>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</si>
  <si>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</si>
  <si>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</si>
  <si>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</si>
  <si>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</si>
  <si>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</si>
  <si>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</si>
  <si>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</si>
  <si>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</si>
  <si>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</si>
  <si>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</si>
  <si>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</si>
  <si>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</si>
  <si>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</si>
  <si>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</si>
  <si>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</si>
  <si>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</si>
  <si>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</si>
  <si>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</si>
  <si>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</si>
  <si>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</si>
  <si>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</si>
  <si>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</si>
  <si>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</si>
  <si>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</si>
  <si>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</si>
  <si>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</si>
  <si>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</si>
  <si>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</si>
  <si>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</si>
  <si>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</si>
  <si>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</si>
  <si>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</si>
  <si>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</si>
  <si>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</si>
  <si>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</si>
  <si>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</si>
  <si>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</si>
  <si>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</si>
  <si>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</si>
  <si>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</si>
  <si>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</si>
  <si>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</si>
  <si>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</si>
  <si>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</si>
  <si>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</si>
  <si>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</si>
  <si>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</si>
  <si>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</si>
  <si>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</si>
  <si>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</si>
  <si>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</si>
  <si>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</si>
  <si>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</si>
  <si>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</si>
  <si>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</si>
  <si>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</si>
  <si>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</si>
  <si>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</si>
  <si>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</si>
  <si>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</si>
  <si>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</si>
  <si>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</si>
  <si>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</si>
  <si>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</si>
  <si>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</si>
  <si>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</si>
  <si>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</si>
  <si>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</si>
  <si>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</si>
  <si>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</si>
  <si>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</si>
  <si>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</si>
  <si>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</si>
  <si>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</si>
  <si>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</si>
  <si>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</si>
  <si>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</si>
  <si>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</si>
  <si>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</si>
  <si>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</si>
  <si>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</si>
  <si>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</si>
  <si>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</si>
  <si>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</si>
  <si>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</si>
  <si>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</si>
  <si>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</si>
  <si>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</si>
  <si>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</si>
  <si>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</si>
  <si>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</si>
  <si>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</si>
  <si>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</si>
  <si>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</si>
  <si>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</si>
  <si>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</si>
  <si>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</si>
  <si>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</si>
  <si>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</si>
  <si>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</si>
  <si>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</si>
  <si>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</si>
  <si>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</si>
  <si>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</si>
  <si>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</si>
  <si>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</si>
  <si>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</si>
  <si>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</si>
  <si>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</si>
  <si>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</si>
  <si>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</si>
  <si>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</si>
  <si>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</si>
  <si>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</si>
  <si>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</si>
  <si>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</si>
  <si>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</si>
  <si>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</si>
  <si>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</si>
  <si>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</si>
  <si>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</si>
  <si>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</si>
  <si>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</si>
  <si>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</si>
  <si>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</si>
  <si>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</si>
  <si>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</si>
  <si>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</si>
  <si>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</si>
  <si>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</si>
  <si>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</si>
  <si>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</si>
  <si>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</si>
  <si>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</si>
  <si>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</si>
  <si>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</si>
  <si>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</si>
  <si>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</si>
  <si>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</si>
  <si>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</si>
  <si>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</si>
  <si>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</si>
  <si>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</si>
  <si>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</si>
  <si>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</si>
  <si>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</si>
  <si>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</si>
  <si>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</si>
  <si>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</si>
  <si>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</si>
  <si>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</si>
  <si>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</si>
  <si>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</si>
  <si>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</si>
  <si>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</si>
  <si>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</si>
  <si>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</si>
  <si>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</si>
  <si>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</si>
  <si>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</si>
  <si>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</si>
  <si>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</si>
  <si>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</si>
  <si>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</si>
  <si>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</si>
  <si>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</si>
  <si>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</si>
  <si>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</si>
  <si>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</si>
  <si>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</si>
  <si>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</si>
  <si>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</si>
  <si>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</si>
  <si>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</si>
  <si>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</si>
  <si>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</si>
  <si>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</si>
  <si>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</si>
  <si>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</si>
  <si>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</si>
  <si>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</si>
  <si>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</si>
  <si>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</si>
  <si>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</si>
  <si>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</si>
  <si>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</si>
  <si>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</si>
  <si>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</si>
  <si>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</si>
  <si>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</si>
  <si>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</si>
  <si>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</si>
  <si>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</si>
  <si>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</si>
  <si>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</si>
  <si>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</si>
  <si>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</si>
  <si>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</si>
  <si>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</si>
  <si>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</si>
  <si>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</si>
  <si>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</si>
  <si>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</si>
  <si>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</si>
  <si>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</si>
  <si>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</si>
  <si>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</si>
  <si>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</si>
  <si>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</si>
  <si>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</si>
  <si>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</si>
  <si>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</si>
  <si>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</si>
  <si>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</si>
  <si>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</si>
  <si>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</si>
  <si>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</si>
  <si>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</si>
  <si>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</si>
  <si>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</si>
  <si>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</si>
  <si>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</si>
  <si>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</si>
  <si>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</si>
  <si>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</si>
  <si>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</si>
  <si>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</si>
  <si>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</si>
  <si>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</si>
  <si>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</si>
  <si>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</si>
  <si>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</si>
  <si>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</si>
  <si>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</si>
  <si>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</si>
  <si>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</si>
  <si>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</si>
  <si>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</si>
  <si>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</si>
  <si>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</si>
  <si>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</si>
  <si>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</si>
  <si>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</si>
  <si>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</si>
  <si>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</si>
  <si>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</si>
  <si>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</si>
  <si>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</si>
  <si>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</si>
  <si>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</si>
  <si>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</si>
  <si>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</si>
  <si>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</si>
  <si>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</si>
  <si>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</si>
  <si>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</si>
  <si>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</si>
  <si>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</si>
  <si>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</si>
  <si>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</si>
  <si>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</si>
  <si>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</si>
  <si>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</si>
  <si>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</si>
  <si>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</si>
  <si>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</si>
  <si>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</si>
  <si>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</si>
  <si>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</si>
  <si>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</si>
  <si>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</si>
  <si>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</si>
  <si>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</si>
  <si>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</si>
  <si>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</si>
  <si>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</si>
  <si>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</si>
  <si>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</si>
  <si>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</si>
  <si>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</si>
  <si>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</si>
  <si>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</si>
  <si>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</si>
  <si>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</si>
  <si>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</si>
  <si>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</si>
  <si>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</si>
  <si>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</si>
  <si>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</si>
  <si>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</si>
  <si>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</si>
  <si>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</si>
  <si>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</si>
  <si>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</si>
  <si>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</si>
  <si>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</si>
  <si>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</si>
  <si>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</si>
  <si>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</si>
  <si>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</si>
  <si>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</si>
  <si>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</si>
  <si>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</si>
  <si>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</si>
  <si>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</si>
  <si>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</si>
  <si>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</si>
  <si>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</si>
  <si>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</si>
  <si>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</si>
  <si>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</si>
  <si>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</si>
  <si>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</si>
  <si>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</si>
  <si>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</si>
  <si>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</si>
  <si>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</si>
  <si>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</si>
  <si>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</si>
  <si>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</si>
  <si>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</si>
  <si>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</si>
  <si>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</si>
  <si>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</si>
  <si>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</si>
  <si>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</si>
  <si>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</si>
  <si>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</si>
  <si>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</si>
  <si>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</si>
  <si>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</si>
  <si>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</si>
  <si>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</si>
  <si>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</si>
  <si>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</si>
  <si>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</si>
  <si>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</si>
  <si>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</si>
  <si>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</si>
  <si>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</si>
  <si>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</si>
  <si>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</si>
  <si>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</si>
  <si>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</si>
  <si>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</si>
  <si>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</si>
  <si>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</si>
  <si>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</si>
  <si>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</si>
  <si>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</si>
  <si>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</si>
  <si>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</si>
  <si>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</si>
  <si>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</si>
  <si>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</si>
  <si>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</si>
  <si>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</si>
  <si>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</si>
  <si>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</si>
  <si>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</si>
  <si>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</si>
  <si>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</si>
  <si>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</si>
  <si>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</si>
  <si>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</si>
  <si>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</si>
  <si>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</si>
  <si>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</si>
  <si>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</si>
  <si>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</si>
  <si>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</si>
  <si>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</si>
  <si>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</si>
  <si>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</si>
  <si>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</si>
  <si>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</si>
  <si>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</si>
  <si>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</si>
  <si>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</si>
  <si>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</si>
  <si>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</si>
  <si>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</si>
  <si>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</si>
  <si>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</si>
  <si>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</si>
  <si>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</si>
  <si>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</si>
  <si>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</si>
  <si>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</si>
  <si>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</si>
  <si>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</si>
  <si>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</si>
  <si>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</si>
  <si>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</si>
  <si>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</si>
  <si>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</si>
  <si>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</si>
  <si>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</si>
  <si>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</si>
  <si>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</si>
  <si>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</si>
  <si>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</si>
  <si>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</si>
  <si>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</si>
  <si>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</si>
  <si>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</si>
  <si>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</si>
  <si>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</si>
  <si>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</si>
  <si>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</si>
  <si>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</si>
  <si>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</si>
  <si>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</si>
  <si>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</si>
  <si>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</si>
  <si>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</si>
  <si>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</si>
  <si>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</si>
  <si>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</si>
  <si>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</si>
  <si>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</si>
  <si>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</si>
  <si>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</si>
  <si>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</si>
  <si>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</si>
  <si>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</si>
  <si>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</si>
  <si>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</si>
  <si>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</si>
  <si>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</si>
  <si>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</si>
  <si>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</si>
  <si>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</si>
  <si>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</si>
  <si>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</si>
  <si>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</si>
  <si>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</si>
  <si>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</si>
  <si>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</si>
  <si>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</si>
  <si>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</si>
  <si>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</si>
  <si>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</si>
  <si>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</si>
  <si>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</si>
  <si>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</si>
  <si>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</si>
  <si>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</si>
  <si>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</si>
  <si>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</si>
  <si>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</si>
  <si>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</si>
  <si>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</si>
  <si>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</si>
  <si>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</si>
  <si>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</si>
  <si>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</si>
  <si>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</si>
  <si>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</si>
  <si>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</si>
  <si>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</si>
  <si>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</si>
  <si>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</si>
  <si>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</si>
  <si>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</si>
  <si>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</si>
  <si>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</si>
  <si>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</si>
  <si>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</si>
  <si>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</si>
  <si>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</si>
  <si>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</si>
  <si>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</si>
  <si>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</si>
  <si>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</si>
  <si>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</si>
  <si>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</si>
  <si>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</si>
  <si>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</si>
  <si>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</si>
  <si>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</si>
  <si>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</si>
  <si>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</si>
  <si>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</si>
  <si>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</si>
  <si>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</si>
  <si>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</si>
  <si>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</si>
  <si>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</si>
  <si>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</si>
  <si>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</si>
  <si>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</si>
  <si>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</si>
  <si>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</si>
  <si>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</si>
  <si>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</si>
  <si>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</si>
  <si>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</si>
  <si>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</si>
  <si>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</si>
  <si>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</si>
  <si>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</si>
  <si>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</si>
  <si>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</si>
  <si>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</si>
  <si>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</si>
  <si>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</si>
  <si>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</si>
  <si>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</si>
  <si>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</si>
  <si>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</si>
  <si>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</si>
  <si>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</si>
  <si>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</si>
  <si>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</si>
  <si>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</si>
  <si>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</si>
  <si>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</si>
  <si>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</si>
  <si>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</si>
  <si>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</si>
  <si>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</si>
  <si>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</si>
  <si>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</si>
  <si>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</si>
  <si>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</si>
  <si>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</si>
  <si>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</si>
  <si>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</si>
  <si>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</si>
  <si>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</si>
  <si>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</si>
  <si>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</si>
  <si>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</si>
  <si>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</si>
  <si>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</si>
  <si>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</si>
  <si>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</si>
  <si>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</si>
  <si>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</si>
  <si>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</si>
  <si>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</si>
  <si>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</si>
  <si>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</si>
  <si>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</si>
  <si>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</si>
  <si>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</si>
  <si>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</si>
  <si>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</si>
  <si>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</si>
  <si>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</si>
  <si>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</si>
  <si>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</si>
  <si>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</si>
  <si>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</si>
  <si>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</si>
  <si>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</si>
  <si>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</si>
  <si>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</si>
  <si>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</si>
  <si>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</si>
  <si>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</si>
  <si>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</si>
  <si>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</si>
  <si>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</si>
  <si>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</si>
  <si>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</si>
  <si>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</si>
  <si>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</si>
  <si>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</si>
  <si>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</si>
  <si>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</si>
  <si>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</si>
  <si>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</si>
  <si>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</si>
  <si>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</si>
  <si>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</si>
  <si>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</si>
  <si>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</si>
  <si>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</si>
  <si>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</si>
  <si>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</si>
  <si>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</si>
  <si>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</si>
  <si>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</si>
  <si>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</si>
  <si>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</si>
  <si>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</si>
  <si>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</si>
  <si>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</si>
  <si>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</si>
  <si>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</si>
  <si>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</si>
  <si>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</si>
  <si>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</si>
  <si>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</si>
  <si>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</si>
  <si>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</si>
  <si>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</si>
  <si>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</si>
  <si>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</si>
  <si>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</si>
  <si>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</si>
  <si>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</si>
  <si>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</si>
  <si>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</si>
  <si>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</si>
  <si>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</si>
  <si>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</si>
  <si>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</si>
  <si>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</si>
  <si>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</si>
  <si>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</si>
  <si>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</si>
  <si>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</si>
  <si>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</si>
  <si>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</si>
  <si>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</si>
  <si>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</si>
  <si>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</si>
  <si>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</si>
  <si>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</si>
  <si>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</si>
  <si>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</si>
  <si>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</si>
  <si>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</si>
  <si>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</si>
  <si>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</si>
  <si>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</si>
  <si>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</si>
  <si>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</si>
  <si>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</si>
  <si>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</si>
  <si>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</si>
  <si>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</si>
  <si>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</si>
  <si>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</si>
  <si>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</si>
  <si>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</si>
  <si>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</si>
  <si>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</si>
  <si>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</si>
  <si>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</si>
  <si>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</si>
  <si>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</si>
  <si>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</si>
  <si>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</si>
  <si>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</si>
  <si>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</si>
  <si>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</si>
  <si>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</si>
  <si>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</si>
  <si>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</si>
  <si>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</si>
  <si>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</si>
  <si>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</si>
  <si>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</si>
  <si>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</si>
  <si>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</si>
  <si>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</si>
  <si>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</si>
  <si>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</si>
  <si>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</si>
  <si>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</si>
  <si>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</si>
  <si>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</si>
  <si>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</si>
  <si>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</si>
  <si>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</si>
  <si>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</si>
  <si>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</si>
  <si>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</si>
  <si>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</si>
  <si>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</si>
  <si>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</si>
  <si>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</si>
  <si>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</si>
  <si>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</si>
  <si>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</si>
  <si>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</si>
  <si>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</si>
  <si>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</si>
  <si>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</si>
  <si>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</si>
  <si>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</si>
  <si>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</si>
  <si>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</si>
  <si>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</si>
  <si>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</si>
  <si>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</si>
  <si>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</si>
  <si>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</si>
  <si>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</si>
  <si>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</si>
  <si>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</si>
  <si>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</si>
  <si>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</si>
  <si>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</si>
  <si>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</si>
  <si>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</si>
  <si>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</si>
  <si>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</si>
  <si>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</si>
  <si>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</si>
  <si>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</si>
  <si>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</si>
  <si>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</si>
  <si>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</si>
  <si>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</si>
  <si>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</si>
  <si>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</si>
  <si>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</si>
  <si>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</si>
  <si>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</si>
  <si>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</si>
  <si>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</si>
  <si>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</si>
  <si>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</si>
  <si>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</si>
  <si>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</si>
  <si>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</si>
  <si>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</si>
  <si>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</si>
  <si>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</si>
  <si>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</si>
  <si>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</si>
  <si>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</si>
  <si>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</si>
  <si>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</si>
  <si>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</si>
  <si>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</si>
  <si>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</si>
  <si>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</si>
  <si>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</si>
  <si>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</si>
  <si>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</si>
  <si>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</si>
  <si>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</si>
  <si>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</si>
  <si>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</si>
  <si>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</si>
  <si>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</si>
  <si>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</si>
  <si>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</si>
  <si>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</si>
  <si>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</si>
  <si>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</si>
  <si>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</si>
  <si>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</si>
  <si>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</si>
  <si>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</si>
  <si>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</si>
  <si>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</si>
  <si>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</si>
  <si>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</si>
  <si>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</si>
  <si>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</si>
  <si>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</si>
  <si>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</si>
  <si>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</si>
  <si>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</si>
  <si>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</si>
  <si>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</si>
  <si>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</si>
  <si>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</si>
  <si>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</si>
  <si>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</si>
  <si>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</si>
  <si>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</si>
  <si>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</si>
  <si>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</si>
  <si>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</si>
  <si>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</si>
  <si>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</si>
  <si>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</si>
  <si>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</si>
  <si>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</si>
  <si>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</si>
  <si>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</si>
  <si>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</si>
  <si>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</si>
  <si>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</si>
  <si>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</si>
  <si>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</si>
  <si>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</si>
  <si>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</si>
  <si>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</si>
  <si>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</si>
  <si>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</si>
  <si>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</si>
  <si>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</si>
  <si>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</si>
  <si>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</si>
  <si>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</si>
  <si>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</si>
  <si>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</si>
  <si>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</si>
  <si>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</si>
  <si>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</si>
  <si>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</si>
  <si>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</si>
  <si>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</si>
  <si>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</si>
  <si>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</si>
  <si>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</si>
  <si>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</si>
  <si>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</si>
  <si>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</si>
  <si>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</si>
  <si>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</si>
  <si>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</si>
  <si>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</si>
  <si>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</si>
  <si>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</si>
  <si>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</si>
  <si>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</si>
  <si>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</si>
  <si>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</si>
  <si>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</si>
  <si>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</si>
  <si>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</si>
  <si>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</si>
  <si>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</si>
  <si>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</si>
  <si>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</si>
  <si>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</si>
  <si>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</si>
  <si>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</si>
  <si>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</si>
  <si>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</si>
  <si>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</si>
  <si>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</si>
  <si>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</si>
  <si>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</si>
  <si>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</si>
  <si>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</si>
  <si>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</si>
  <si>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</si>
  <si>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</si>
  <si>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</si>
  <si>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</si>
  <si>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</si>
  <si>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</si>
  <si>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</si>
  <si>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</si>
  <si>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</si>
  <si>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</si>
  <si>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</si>
  <si>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</si>
  <si>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</si>
  <si>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</si>
  <si>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</si>
  <si>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</si>
  <si>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</si>
  <si>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</si>
  <si>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</si>
  <si>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</si>
  <si>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</si>
  <si>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</si>
  <si>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</si>
  <si>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</si>
  <si>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</si>
  <si>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</si>
  <si>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</si>
  <si>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</si>
  <si>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</si>
  <si>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</si>
  <si>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</si>
  <si>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</si>
  <si>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</si>
  <si>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</si>
  <si>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</si>
  <si>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</si>
  <si>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</si>
  <si>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</si>
  <si>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</si>
  <si>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</si>
  <si>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</si>
  <si>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</si>
  <si>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</si>
  <si>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</si>
  <si>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</si>
  <si>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</si>
  <si>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</si>
  <si>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</si>
  <si>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</si>
  <si>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</si>
  <si>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</si>
  <si>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</si>
  <si>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</si>
  <si>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</si>
  <si>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</si>
  <si>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</si>
  <si>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</si>
  <si>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</si>
  <si>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</si>
  <si>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</si>
  <si>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</si>
  <si>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</si>
  <si>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</si>
  <si>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</si>
  <si>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</si>
  <si>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</si>
  <si>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</si>
  <si>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</si>
  <si>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</si>
  <si>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</si>
  <si>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</si>
  <si>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</si>
  <si>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</si>
  <si>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</si>
  <si>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</si>
  <si>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</si>
  <si>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</si>
  <si>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</si>
  <si>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</si>
  <si>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</si>
  <si>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</si>
  <si>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</si>
  <si>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</si>
  <si>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</si>
  <si>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</si>
  <si>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</si>
  <si>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</si>
  <si>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</si>
  <si>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</si>
  <si>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</si>
  <si>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</si>
  <si>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</si>
  <si>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</si>
  <si>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</si>
  <si>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</si>
  <si>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</si>
  <si>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</si>
  <si>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</si>
  <si>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</si>
  <si>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</si>
  <si>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</si>
  <si>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</si>
  <si>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</si>
  <si>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</si>
  <si>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</si>
  <si>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</si>
  <si>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</si>
  <si>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</si>
  <si>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</si>
  <si>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</si>
  <si>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</si>
  <si>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</si>
  <si>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</si>
  <si>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</si>
  <si>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</si>
  <si>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</si>
  <si>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</si>
  <si>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</si>
  <si>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</si>
  <si>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</si>
  <si>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</si>
  <si>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</si>
  <si>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</si>
  <si>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</si>
  <si>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</si>
  <si>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</si>
  <si>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</si>
  <si>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</si>
  <si>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</si>
  <si>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</si>
  <si>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</si>
  <si>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</si>
  <si>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</si>
  <si>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</si>
  <si>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</si>
  <si>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</si>
  <si>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</si>
  <si>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</si>
  <si>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</si>
  <si>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</si>
  <si>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</si>
  <si>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</si>
  <si>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</si>
  <si>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</si>
  <si>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</si>
  <si>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</si>
  <si>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</si>
  <si>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</si>
  <si>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</si>
  <si>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</si>
  <si>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</si>
  <si>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</si>
  <si>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</si>
  <si>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</si>
  <si>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</si>
  <si>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</si>
  <si>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</si>
  <si>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</si>
  <si>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</si>
  <si>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</si>
  <si>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</si>
  <si>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</si>
  <si>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</si>
  <si>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</si>
  <si>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</si>
  <si>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</si>
  <si>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</si>
  <si>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</si>
  <si>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</si>
  <si>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</si>
  <si>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</si>
  <si>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</si>
  <si>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</si>
  <si>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</si>
  <si>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</si>
  <si>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</si>
  <si>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</si>
  <si>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</si>
  <si>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</si>
  <si>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</si>
  <si>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</si>
  <si>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</si>
  <si>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</si>
  <si>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</si>
  <si>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</si>
  <si>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</si>
  <si>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</si>
  <si>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</si>
  <si>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</si>
  <si>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</si>
  <si>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</si>
  <si>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</si>
  <si>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</si>
  <si>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</si>
  <si>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</si>
  <si>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</si>
  <si>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</si>
  <si>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</si>
  <si>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</si>
  <si>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</si>
  <si>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</si>
  <si>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</si>
  <si>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</si>
  <si>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</si>
  <si>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</si>
  <si>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</si>
  <si>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</si>
  <si>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</si>
  <si>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</si>
  <si>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</si>
  <si>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</si>
  <si>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</si>
  <si>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</si>
  <si>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</si>
  <si>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</si>
  <si>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</si>
  <si>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</si>
  <si>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</si>
  <si>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</si>
  <si>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</si>
  <si>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</si>
  <si>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</si>
  <si>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</si>
  <si>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</si>
  <si>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</si>
  <si>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</si>
  <si>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</si>
  <si>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</si>
  <si>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</si>
  <si>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</si>
  <si>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</si>
  <si>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</si>
  <si>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</si>
  <si>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</si>
  <si>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</si>
  <si>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</si>
  <si>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</si>
  <si>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</si>
  <si>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</si>
  <si>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</si>
  <si>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</si>
  <si>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</si>
  <si>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</si>
  <si>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</si>
  <si>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</si>
  <si>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</si>
  <si>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</si>
  <si>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</si>
  <si>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</si>
  <si>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</si>
  <si>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</si>
  <si>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</si>
  <si>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</si>
  <si>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</si>
  <si>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</si>
  <si>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</si>
  <si>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</si>
  <si>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</si>
  <si>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</si>
  <si>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</si>
  <si>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</si>
  <si>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</si>
  <si>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</si>
  <si>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</si>
  <si>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</si>
  <si>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</si>
  <si>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</si>
  <si>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</si>
  <si>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</si>
  <si>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</si>
  <si>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</si>
  <si>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</si>
  <si>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</si>
  <si>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</si>
  <si>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</si>
  <si>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</si>
  <si>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</si>
  <si>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</si>
  <si>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</si>
  <si>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</si>
  <si>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</si>
  <si>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</si>
  <si>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</si>
  <si>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</si>
  <si>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</si>
  <si>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</si>
  <si>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</si>
  <si>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</si>
  <si>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</si>
  <si>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</si>
  <si>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</si>
  <si>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</si>
  <si>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</si>
  <si>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</si>
  <si>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</si>
  <si>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</si>
  <si>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</si>
  <si>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</si>
  <si>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</si>
  <si>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</si>
  <si>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</si>
  <si>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</si>
  <si>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</si>
  <si>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</si>
  <si>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</si>
  <si>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</si>
  <si>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</si>
  <si>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</si>
  <si>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</si>
  <si>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</si>
  <si>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</si>
  <si>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</si>
  <si>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</si>
  <si>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</si>
  <si>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</si>
  <si>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</si>
  <si>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</si>
  <si>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</si>
  <si>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</si>
  <si>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</si>
  <si>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</si>
  <si>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</si>
  <si>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</si>
  <si>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</si>
  <si>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</si>
  <si>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</si>
  <si>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</si>
  <si>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</si>
  <si>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</si>
  <si>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</si>
  <si>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</si>
  <si>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</si>
  <si>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</si>
  <si>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</si>
  <si>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</si>
  <si>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</si>
  <si>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</si>
  <si>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</si>
  <si>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</si>
  <si>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</si>
  <si>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</si>
  <si>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</si>
  <si>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</si>
  <si>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</si>
  <si>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</si>
  <si>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</si>
  <si>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</si>
  <si>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</si>
  <si>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</si>
  <si>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</si>
  <si>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</si>
  <si>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</si>
  <si>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</si>
  <si>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</si>
  <si>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</si>
  <si>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</si>
  <si>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</si>
  <si>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</si>
  <si>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</si>
  <si>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</si>
  <si>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</si>
  <si>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</si>
  <si>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</si>
  <si>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</si>
  <si>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</si>
  <si>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</si>
  <si>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</si>
  <si>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</si>
  <si>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</si>
  <si>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</si>
  <si>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</si>
  <si>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</si>
  <si>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</si>
  <si>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</si>
  <si>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</si>
  <si>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</si>
  <si>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</si>
  <si>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</si>
  <si>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</si>
  <si>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</si>
  <si>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</si>
  <si>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</si>
  <si>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</si>
  <si>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</si>
  <si>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</si>
  <si>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</si>
  <si>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</si>
  <si>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</si>
  <si>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</si>
  <si>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</si>
  <si>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</si>
  <si>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</si>
  <si>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</si>
  <si>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</si>
  <si>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</si>
  <si>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</si>
  <si>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</si>
  <si>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</si>
  <si>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</si>
  <si>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</si>
  <si>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</si>
  <si>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</si>
  <si>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</si>
  <si>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</si>
  <si>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</si>
  <si>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</si>
  <si>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</si>
  <si>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</si>
  <si>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</si>
  <si>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</si>
  <si>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</si>
  <si>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</si>
  <si>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</si>
  <si>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</si>
  <si>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</si>
  <si>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</si>
  <si>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</si>
  <si>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</si>
  <si>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</si>
  <si>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</si>
  <si>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</si>
  <si>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</si>
  <si>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</si>
  <si>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</si>
  <si>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</si>
  <si>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</si>
  <si>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</si>
  <si>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</si>
  <si>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</si>
  <si>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</si>
  <si>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</si>
  <si>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</si>
  <si>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</si>
  <si>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</si>
  <si>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</si>
  <si>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</si>
  <si>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</si>
  <si>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</si>
  <si>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</si>
  <si>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</si>
  <si>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</si>
  <si>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</si>
  <si>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</si>
  <si>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</si>
  <si>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</si>
  <si>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</si>
  <si>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</si>
  <si>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</si>
  <si>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</si>
  <si>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</si>
  <si>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</si>
  <si>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</si>
  <si>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</si>
  <si>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</si>
  <si>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</si>
  <si>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</si>
  <si>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</si>
  <si>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</si>
  <si>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</si>
  <si>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</si>
  <si>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</si>
  <si>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</si>
  <si>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</si>
  <si>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</si>
  <si>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</si>
  <si>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</si>
  <si>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</si>
  <si>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</si>
  <si>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</si>
  <si>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</si>
  <si>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</si>
  <si>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</si>
  <si>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</si>
  <si>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</si>
  <si>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</si>
  <si>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</si>
  <si>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</si>
  <si>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</si>
  <si>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</si>
  <si>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</si>
  <si>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</si>
  <si>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</si>
  <si>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</si>
  <si>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</si>
  <si>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</si>
  <si>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</si>
  <si>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</si>
  <si>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</si>
  <si>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</si>
  <si>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</si>
  <si>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</si>
  <si>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</si>
  <si>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</si>
  <si>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</si>
  <si>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</si>
  <si>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</si>
  <si>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</si>
  <si>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</si>
  <si>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</si>
  <si>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</si>
  <si>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</si>
  <si>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</si>
  <si>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</si>
  <si>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</si>
  <si>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</si>
  <si>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</si>
  <si>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</si>
  <si>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</si>
  <si>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</si>
  <si>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</si>
  <si>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</si>
  <si>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</si>
  <si>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</si>
  <si>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</si>
  <si>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</si>
  <si>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</si>
  <si>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</si>
  <si>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</si>
  <si>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</si>
  <si>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</si>
  <si>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</si>
  <si>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</si>
  <si>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</si>
  <si>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</si>
  <si>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</si>
  <si>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</si>
  <si>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</si>
  <si>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</si>
  <si>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</si>
  <si>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</si>
  <si>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</si>
  <si>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</si>
  <si>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</si>
  <si>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</si>
  <si>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</si>
  <si>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</si>
  <si>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</si>
  <si>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</si>
  <si>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</si>
  <si>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</si>
  <si>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</si>
  <si>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</si>
  <si>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</si>
  <si>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</si>
  <si>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</si>
  <si>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</si>
  <si>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</si>
  <si>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</si>
  <si>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</si>
  <si>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</si>
  <si>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</si>
  <si>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</si>
  <si>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</si>
  <si>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</si>
  <si>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</si>
  <si>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</si>
  <si>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</si>
  <si>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</si>
  <si>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</si>
  <si>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</si>
  <si>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</si>
  <si>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</si>
  <si>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</si>
  <si>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</si>
  <si>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</si>
  <si>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</si>
  <si>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</si>
  <si>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</si>
  <si>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</si>
  <si>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</si>
  <si>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</si>
  <si>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</si>
  <si>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</si>
  <si>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</si>
  <si>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</si>
  <si>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</si>
  <si>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</si>
  <si>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</si>
  <si>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</si>
  <si>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</si>
  <si>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</si>
  <si>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</si>
  <si>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</si>
  <si>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</si>
  <si>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</si>
  <si>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</si>
  <si>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</si>
  <si>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</si>
  <si>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</si>
  <si>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</si>
  <si>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</si>
  <si>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</si>
  <si>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</si>
  <si>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</si>
  <si>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</si>
  <si>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</si>
  <si>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</si>
  <si>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</si>
  <si>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</si>
  <si>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</si>
  <si>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</si>
  <si>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</si>
  <si>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</si>
  <si>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</si>
  <si>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</si>
  <si>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</si>
  <si>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</si>
  <si>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</si>
  <si>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</si>
  <si>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</si>
  <si>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</si>
  <si>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</si>
  <si>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</si>
  <si>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</si>
  <si>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</si>
  <si>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</si>
  <si>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</si>
  <si>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</si>
  <si>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</si>
  <si>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</si>
  <si>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</si>
  <si>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</si>
  <si>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</si>
  <si>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</si>
  <si>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</si>
  <si>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</si>
  <si>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</si>
  <si>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</si>
  <si>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</si>
  <si>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</si>
  <si>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</si>
  <si>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</si>
  <si>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</si>
  <si>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</si>
  <si>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</si>
  <si>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</si>
  <si>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</si>
  <si>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</si>
  <si>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</si>
  <si>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</si>
  <si>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</si>
  <si>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</si>
  <si>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</si>
  <si>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</si>
  <si>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</si>
  <si>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</si>
  <si>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</si>
  <si>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</si>
  <si>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</si>
  <si>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</si>
  <si>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</si>
  <si>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</si>
  <si>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</si>
  <si>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</si>
  <si>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</si>
  <si>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</si>
  <si>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</si>
  <si>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</si>
  <si>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</si>
  <si>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</si>
  <si>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</si>
  <si>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</si>
  <si>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</si>
  <si>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</si>
  <si>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</si>
  <si>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</si>
  <si>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</si>
  <si>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</si>
  <si>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</si>
  <si>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</si>
  <si>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</si>
  <si>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</si>
  <si>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</si>
  <si>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</si>
  <si>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</si>
  <si>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</si>
  <si>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</si>
  <si>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</si>
  <si>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</si>
  <si>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</si>
  <si>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</si>
  <si>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</si>
  <si>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</si>
  <si>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</si>
  <si>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</si>
  <si>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</si>
  <si>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</si>
  <si>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</si>
  <si>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</si>
  <si>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</si>
  <si>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</si>
  <si>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</si>
  <si>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</si>
  <si>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</si>
  <si>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</si>
  <si>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</si>
  <si>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</si>
  <si>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</si>
  <si>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</si>
  <si>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</si>
  <si>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</si>
  <si>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</si>
  <si>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</si>
  <si>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</si>
  <si>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</si>
  <si>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</si>
  <si>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</si>
  <si>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</si>
  <si>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</si>
  <si>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</si>
  <si>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</si>
  <si>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</si>
  <si>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</si>
  <si>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</si>
  <si>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</si>
  <si>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</si>
  <si>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</si>
  <si>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</si>
  <si>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</si>
  <si>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</si>
  <si>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</si>
  <si>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</si>
  <si>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</si>
  <si>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</si>
  <si>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</si>
  <si>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</si>
  <si>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</si>
  <si>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</si>
  <si>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</si>
  <si>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</si>
  <si>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</si>
  <si>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</si>
  <si>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</si>
  <si>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</si>
  <si>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</si>
  <si>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</si>
  <si>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</si>
  <si>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</si>
  <si>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</si>
  <si>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</si>
  <si>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</si>
  <si>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</si>
  <si>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</si>
  <si>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</si>
  <si>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</si>
  <si>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</si>
  <si>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</si>
  <si>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</si>
  <si>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</si>
  <si>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</si>
  <si>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</si>
  <si>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</si>
  <si>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</si>
  <si>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</si>
  <si>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</si>
  <si>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</si>
  <si>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</si>
  <si>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</si>
  <si>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</si>
  <si>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</si>
  <si>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</si>
  <si>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</si>
  <si>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</si>
  <si>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</si>
  <si>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</si>
  <si>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</si>
  <si>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</si>
  <si>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</si>
  <si>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</si>
  <si>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</si>
  <si>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</si>
  <si>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</si>
  <si>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</si>
  <si>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</si>
  <si>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</si>
  <si>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</si>
  <si>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</si>
  <si>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</si>
  <si>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</si>
  <si>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</si>
  <si>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</si>
  <si>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</si>
  <si>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</si>
  <si>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</si>
  <si>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</si>
  <si>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</si>
  <si>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</si>
  <si>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</si>
  <si>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</si>
  <si>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</si>
  <si>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</si>
  <si>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</si>
  <si>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</si>
  <si>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</si>
  <si>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</si>
  <si>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</si>
  <si>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</si>
  <si>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</si>
  <si>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</si>
  <si>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</si>
  <si>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</si>
  <si>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</si>
  <si>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</si>
  <si>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</si>
  <si>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</si>
  <si>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</si>
  <si>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</si>
  <si>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</si>
  <si>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</si>
  <si>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</si>
  <si>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</si>
  <si>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</si>
  <si>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</si>
  <si>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</si>
  <si>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</si>
  <si>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</si>
  <si>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</si>
  <si>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</si>
  <si>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</si>
  <si>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</si>
  <si>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</si>
  <si>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</si>
  <si>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</si>
  <si>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</si>
  <si>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</si>
  <si>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</si>
  <si>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</si>
  <si>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</si>
  <si>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</si>
  <si>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</si>
  <si>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</si>
  <si>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</si>
  <si>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</si>
  <si>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</si>
  <si>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</si>
  <si>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</si>
  <si>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</si>
  <si>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</si>
  <si>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</si>
  <si>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</si>
  <si>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</si>
  <si>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</si>
  <si>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</si>
  <si>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</si>
  <si>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</si>
  <si>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</si>
  <si>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</si>
  <si>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</si>
  <si>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</si>
  <si>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</si>
  <si>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</si>
  <si>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</si>
  <si>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</si>
  <si>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</si>
  <si>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</si>
  <si>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</si>
  <si>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</si>
  <si>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</si>
  <si>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</si>
  <si>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</si>
  <si>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</si>
  <si>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</si>
  <si>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</si>
  <si>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</si>
  <si>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</si>
  <si>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</si>
  <si>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</si>
  <si>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</si>
  <si>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</si>
  <si>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</si>
  <si>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</si>
  <si>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</si>
  <si>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</si>
  <si>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</si>
  <si>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</si>
  <si>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</si>
  <si>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</si>
  <si>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</si>
  <si>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</si>
  <si>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</si>
  <si>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</si>
  <si>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</si>
  <si>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</si>
  <si>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</si>
  <si>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</si>
  <si>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</si>
  <si>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</si>
  <si>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</si>
  <si>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</si>
  <si>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</si>
  <si>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</si>
  <si>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</si>
  <si>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</si>
  <si>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</si>
  <si>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</si>
  <si>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</si>
  <si>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</si>
  <si>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</si>
  <si>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</si>
  <si>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</si>
  <si>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</si>
  <si>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</si>
  <si>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</si>
  <si>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</si>
  <si>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</si>
  <si>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</si>
  <si>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</si>
  <si>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</si>
  <si>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</si>
  <si>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</si>
  <si>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</si>
  <si>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</si>
  <si>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</si>
  <si>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</si>
  <si>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</si>
  <si>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</si>
  <si>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</si>
  <si>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</si>
  <si>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</si>
  <si>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</si>
  <si>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</si>
  <si>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</si>
  <si>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</si>
  <si>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</si>
  <si>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</si>
  <si>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</si>
  <si>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</si>
  <si>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</si>
  <si>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</si>
  <si>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</si>
  <si>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</si>
  <si>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</si>
  <si>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</si>
  <si>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</si>
  <si>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</si>
  <si>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</si>
  <si>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</si>
  <si>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</si>
  <si>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</si>
  <si>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</si>
  <si>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</si>
  <si>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</si>
  <si>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</si>
  <si>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</si>
  <si>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</si>
  <si>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</si>
  <si>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</si>
  <si>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</si>
  <si>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</si>
  <si>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</si>
  <si>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</si>
  <si>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</si>
  <si>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</si>
  <si>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</si>
  <si>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</si>
  <si>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</si>
  <si>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</si>
  <si>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</si>
  <si>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</si>
  <si>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</si>
  <si>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</si>
  <si>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</si>
  <si>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</si>
  <si>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</si>
  <si>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</si>
  <si>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</si>
  <si>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</si>
  <si>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</si>
  <si>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</si>
  <si>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</si>
  <si>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</si>
  <si>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</si>
  <si>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</si>
  <si>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</si>
  <si>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</si>
  <si>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</si>
  <si>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</si>
  <si>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</si>
  <si>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</si>
  <si>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</si>
  <si>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</si>
  <si>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</si>
  <si>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</si>
  <si>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</si>
  <si>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</si>
  <si>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</si>
  <si>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</si>
  <si>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</si>
  <si>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</si>
  <si>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</si>
  <si>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</si>
  <si>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</si>
  <si>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</si>
  <si>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</si>
  <si>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</si>
  <si>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</si>
  <si>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</si>
  <si>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</si>
  <si>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</si>
  <si>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</si>
  <si>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</si>
  <si>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</si>
  <si>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</si>
  <si>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</si>
  <si>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</si>
  <si>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</si>
  <si>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</si>
  <si>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</si>
  <si>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</si>
  <si>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</si>
  <si>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</si>
  <si>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</si>
  <si>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</si>
  <si>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</si>
  <si>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</si>
  <si>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</si>
  <si>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</si>
  <si>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</si>
  <si>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</si>
  <si>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</si>
  <si>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</si>
  <si>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</si>
  <si>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</si>
  <si>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</si>
  <si>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</si>
  <si>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</si>
  <si>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</si>
  <si>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</si>
  <si>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</si>
  <si>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</si>
  <si>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</si>
  <si>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</si>
  <si>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</si>
  <si>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</si>
  <si>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</si>
  <si>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</si>
  <si>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</si>
  <si>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</si>
  <si>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</si>
  <si>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</si>
  <si>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</si>
  <si>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</si>
  <si>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</si>
  <si>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</si>
  <si>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</si>
  <si>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</si>
  <si>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</si>
  <si>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</si>
  <si>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</si>
  <si>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</si>
  <si>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</si>
  <si>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</si>
  <si>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</si>
  <si>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</si>
  <si>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</si>
  <si>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</si>
  <si>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</si>
  <si>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</si>
  <si>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</si>
  <si>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</si>
  <si>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</si>
  <si>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</si>
  <si>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</si>
  <si>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</si>
  <si>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</si>
  <si>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</si>
  <si>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</si>
  <si>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</si>
  <si>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</si>
  <si>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</si>
  <si>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</si>
  <si>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</si>
  <si>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</si>
  <si>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</si>
  <si>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</si>
  <si>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</si>
  <si>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</si>
  <si>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</si>
  <si>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</si>
  <si>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</si>
  <si>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</si>
  <si>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</si>
  <si>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</si>
  <si>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</si>
  <si>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</si>
  <si>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</si>
  <si>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</si>
  <si>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</si>
  <si>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</si>
  <si>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</si>
  <si>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</si>
  <si>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</si>
  <si>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</si>
  <si>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</si>
  <si>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</si>
  <si>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</si>
  <si>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</si>
  <si>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</si>
  <si>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</si>
  <si>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</si>
  <si>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</si>
  <si>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</si>
  <si>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</si>
  <si>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</si>
  <si>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</si>
  <si>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</si>
  <si>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</si>
  <si>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</si>
  <si>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</si>
  <si>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</si>
  <si>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</si>
  <si>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</si>
  <si>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</si>
  <si>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</si>
  <si>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</si>
  <si>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</si>
  <si>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</si>
  <si>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</si>
  <si>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</si>
  <si>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</si>
  <si>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</si>
  <si>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</si>
  <si>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</si>
  <si>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</si>
  <si>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</si>
  <si>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</si>
  <si>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</si>
  <si>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</si>
  <si>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</si>
  <si>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</si>
  <si>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</si>
  <si>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</si>
  <si>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</si>
  <si>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</si>
  <si>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</si>
  <si>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</si>
  <si>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</si>
  <si>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</si>
  <si>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</si>
  <si>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</si>
  <si>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</si>
  <si>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</si>
  <si>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</si>
  <si>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</si>
  <si>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</si>
  <si>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</si>
  <si>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</si>
  <si>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</si>
  <si>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</si>
  <si>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</si>
  <si>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</si>
  <si>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</si>
  <si>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</si>
  <si>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</si>
  <si>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</si>
  <si>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</si>
  <si>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</si>
  <si>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</si>
  <si>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</si>
  <si>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</si>
  <si>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</si>
  <si>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</si>
  <si>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</si>
  <si>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</si>
  <si>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</si>
  <si>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</si>
  <si>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</si>
  <si>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</si>
  <si>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</si>
  <si>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</si>
  <si>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</si>
  <si>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</si>
  <si>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</si>
  <si>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</si>
  <si>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</si>
  <si>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</si>
  <si>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</si>
  <si>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</si>
  <si>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</si>
  <si>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</si>
  <si>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</si>
  <si>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</si>
  <si>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</si>
  <si>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</si>
  <si>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</si>
  <si>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</si>
  <si>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</si>
  <si>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</si>
  <si>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</si>
  <si>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</si>
  <si>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</si>
  <si>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</si>
  <si>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</si>
  <si>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</si>
  <si>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</si>
  <si>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</si>
  <si>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</si>
  <si>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</si>
  <si>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</si>
  <si>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</si>
  <si>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</si>
  <si>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</si>
  <si>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</si>
  <si>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</si>
  <si>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</si>
  <si>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</si>
  <si>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</si>
  <si>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</si>
  <si>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</si>
  <si>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</si>
  <si>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</si>
  <si>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</si>
  <si>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</si>
  <si>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</si>
  <si>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</si>
  <si>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</si>
  <si>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</si>
  <si>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</si>
  <si>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</si>
  <si>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</si>
  <si>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</si>
  <si>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</si>
  <si>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</si>
  <si>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</si>
  <si>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</si>
  <si>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</si>
  <si>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</si>
  <si>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</si>
  <si>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</si>
  <si>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</si>
  <si>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</si>
  <si>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</si>
  <si>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</si>
  <si>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</si>
  <si>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</si>
  <si>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</si>
  <si>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</si>
  <si>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</si>
  <si>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</si>
  <si>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</si>
  <si>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</si>
  <si>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</si>
  <si>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</si>
  <si>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</si>
  <si>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</si>
  <si>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</si>
  <si>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</si>
  <si>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</si>
  <si>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</si>
  <si>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</si>
  <si>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</si>
  <si>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</si>
  <si>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</si>
  <si>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</si>
  <si>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</si>
  <si>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</si>
  <si>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</si>
  <si>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</si>
  <si>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</si>
  <si>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</si>
  <si>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</si>
  <si>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</si>
  <si>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</si>
  <si>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</si>
  <si>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</si>
  <si>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</si>
  <si>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</si>
  <si>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</si>
  <si>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</si>
  <si>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</si>
  <si>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</si>
  <si>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</si>
  <si>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</si>
  <si>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</si>
  <si>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</si>
  <si>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</si>
  <si>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</si>
  <si>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</si>
  <si>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</si>
  <si>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</si>
  <si>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</si>
  <si>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</si>
  <si>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</si>
  <si>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</si>
  <si>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</si>
  <si>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</si>
  <si>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</si>
  <si>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</si>
  <si>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</si>
  <si>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</si>
  <si>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</si>
  <si>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</si>
  <si>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</si>
  <si>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</si>
  <si>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</si>
  <si>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</si>
  <si>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</si>
  <si>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</si>
  <si>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</si>
  <si>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</si>
  <si>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</si>
  <si>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</si>
  <si>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</si>
  <si>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</si>
  <si>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</si>
  <si>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</si>
  <si>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</si>
  <si>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</si>
  <si>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</si>
  <si>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</si>
  <si>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</si>
  <si>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</si>
  <si>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</si>
  <si>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</si>
  <si>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</si>
  <si>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</si>
  <si>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</si>
  <si>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</si>
  <si>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</si>
  <si>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</si>
  <si>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</si>
  <si>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</si>
  <si>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</si>
  <si>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</si>
  <si>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</si>
  <si>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</si>
  <si>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</si>
  <si>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</si>
  <si>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</si>
  <si>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</si>
  <si>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</si>
  <si>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</si>
  <si>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</si>
  <si>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</si>
  <si>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</si>
  <si>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</si>
  <si>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</si>
  <si>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</si>
  <si>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</si>
  <si>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</si>
  <si>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</si>
  <si>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</si>
  <si>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</si>
  <si>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</si>
  <si>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</si>
  <si>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</si>
  <si>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</si>
  <si>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</si>
  <si>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</si>
  <si>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</si>
  <si>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</si>
  <si>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</si>
  <si>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</si>
  <si>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</si>
  <si>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</si>
  <si>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</si>
  <si>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</si>
  <si>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</si>
  <si>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</si>
  <si>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</si>
  <si>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</si>
  <si>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</si>
  <si>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</si>
  <si>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</si>
  <si>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</si>
  <si>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</si>
  <si>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</si>
  <si>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</si>
  <si>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</si>
  <si>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</si>
  <si>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</si>
  <si>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</si>
  <si>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</si>
  <si>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</si>
  <si>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</si>
  <si>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</si>
  <si>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</si>
  <si>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</si>
  <si>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</si>
  <si>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</si>
  <si>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</si>
  <si>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</si>
  <si>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</si>
  <si>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</si>
  <si>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</si>
  <si>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</si>
  <si>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</si>
  <si>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</si>
  <si>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</si>
  <si>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</si>
  <si>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</si>
  <si>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</si>
  <si>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</si>
  <si>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</si>
  <si>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</si>
  <si>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</si>
  <si>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</si>
  <si>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</si>
  <si>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</si>
  <si>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</si>
  <si>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</si>
  <si>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</si>
  <si>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</si>
  <si>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</si>
  <si>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</si>
  <si>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</si>
  <si>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</si>
  <si>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</si>
  <si>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</si>
  <si>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</si>
  <si>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</si>
  <si>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</si>
  <si>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</si>
  <si>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</si>
  <si>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</si>
  <si>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</si>
  <si>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</si>
  <si>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</si>
  <si>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</si>
  <si>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</si>
  <si>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</si>
  <si>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</si>
  <si>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</si>
  <si>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</si>
  <si>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</si>
  <si>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</si>
  <si>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</si>
  <si>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</si>
  <si>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</si>
  <si>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</si>
  <si>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</si>
  <si>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</si>
  <si>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</si>
  <si>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</si>
  <si>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</si>
  <si>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</si>
  <si>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</si>
  <si>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</si>
  <si>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</si>
  <si>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</si>
  <si>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</si>
  <si>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</si>
  <si>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</si>
  <si>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</si>
  <si>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</si>
  <si>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</si>
  <si>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</si>
  <si>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</si>
  <si>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</si>
  <si>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</si>
  <si>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</si>
  <si>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</si>
  <si>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</si>
  <si>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</si>
  <si>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</si>
  <si>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</si>
  <si>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</si>
  <si>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</si>
  <si>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</si>
  <si>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</si>
  <si>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</si>
  <si>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</si>
  <si>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</si>
  <si>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</si>
  <si>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</si>
  <si>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</si>
  <si>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</si>
  <si>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</si>
  <si>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</si>
  <si>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</si>
  <si>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</si>
  <si>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</si>
  <si>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</si>
  <si>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</si>
  <si>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</si>
  <si>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</si>
  <si>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</si>
  <si>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</si>
  <si>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</si>
  <si>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</si>
  <si>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</si>
  <si>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</si>
  <si>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</si>
  <si>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</si>
  <si>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</si>
  <si>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</si>
  <si>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</si>
  <si>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</si>
  <si>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</si>
  <si>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</si>
  <si>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</si>
  <si>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</si>
  <si>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</si>
  <si>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</si>
  <si>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</si>
  <si>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</si>
  <si>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</si>
  <si>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</si>
  <si>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</si>
  <si>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</si>
  <si>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</si>
  <si>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</si>
  <si>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</si>
  <si>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</si>
  <si>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</si>
  <si>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</si>
  <si>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</si>
  <si>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</si>
  <si>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</si>
  <si>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</si>
  <si>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</si>
  <si>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</si>
  <si>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</si>
  <si>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</si>
  <si>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</si>
  <si>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</si>
  <si>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</si>
  <si>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</si>
  <si>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</si>
  <si>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</si>
  <si>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</si>
  <si>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</si>
  <si>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</si>
  <si>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</si>
  <si>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</si>
  <si>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</si>
  <si>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</si>
  <si>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</si>
  <si>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</si>
  <si>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</si>
  <si>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</si>
  <si>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</si>
  <si>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</si>
  <si>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</si>
  <si>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</si>
  <si>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</si>
  <si>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</si>
  <si>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</si>
  <si>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</si>
  <si>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</si>
  <si>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</si>
  <si>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</si>
  <si>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</si>
  <si>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</si>
  <si>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</si>
  <si>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</si>
  <si>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</si>
  <si>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</si>
  <si>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</si>
  <si>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</si>
  <si>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</si>
  <si>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</si>
  <si>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</si>
  <si>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</si>
  <si>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</si>
  <si>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</si>
  <si>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</si>
  <si>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</si>
  <si>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</si>
  <si>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</si>
  <si>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</si>
  <si>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</si>
  <si>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</si>
  <si>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</si>
  <si>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</si>
  <si>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</si>
  <si>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</si>
  <si>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</si>
  <si>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</si>
  <si>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</si>
  <si>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</si>
  <si>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</si>
  <si>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</si>
  <si>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</si>
  <si>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</si>
  <si>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</si>
  <si>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</si>
  <si>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</si>
  <si>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</si>
  <si>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</si>
  <si>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</si>
  <si>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</si>
  <si>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</si>
  <si>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</si>
  <si>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</si>
  <si>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</si>
  <si>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</si>
  <si>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</si>
  <si>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</si>
  <si>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</si>
  <si>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</si>
  <si>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</si>
  <si>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</si>
  <si>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</si>
  <si>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</si>
  <si>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</si>
  <si>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</si>
  <si>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</si>
  <si>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</si>
  <si>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</si>
  <si>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</si>
  <si>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</si>
  <si>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</si>
  <si>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</si>
  <si>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</si>
  <si>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</si>
  <si>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</si>
  <si>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</si>
  <si>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</si>
  <si>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</si>
  <si>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</si>
  <si>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</si>
  <si>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</si>
  <si>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</si>
  <si>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</si>
  <si>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</si>
  <si>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</si>
  <si>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</si>
  <si>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</si>
  <si>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</si>
  <si>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</si>
  <si>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</si>
  <si>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</si>
  <si>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</si>
  <si>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</si>
  <si>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</si>
  <si>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</si>
  <si>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</si>
  <si>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</si>
  <si>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</si>
  <si>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</si>
  <si>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</si>
  <si>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</si>
  <si>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</si>
  <si>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</si>
  <si>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</si>
  <si>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</si>
  <si>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</si>
  <si>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</si>
  <si>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</si>
  <si>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</si>
  <si>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</si>
  <si>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</si>
  <si>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</si>
  <si>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</si>
  <si>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</si>
  <si>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</si>
  <si>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</si>
  <si>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</si>
  <si>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</si>
  <si>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</si>
  <si>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</si>
  <si>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</si>
  <si>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</si>
  <si>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</si>
  <si>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</si>
  <si>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</si>
  <si>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</si>
  <si>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</si>
  <si>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</si>
  <si>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</si>
  <si>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</si>
  <si>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</si>
  <si>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</si>
  <si>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</si>
  <si>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</si>
  <si>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</si>
  <si>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</si>
  <si>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</si>
  <si>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</si>
  <si>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</si>
  <si>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</si>
  <si>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</si>
  <si>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</si>
  <si>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</si>
  <si>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</si>
  <si>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</si>
  <si>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</si>
  <si>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</si>
  <si>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</si>
  <si>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</si>
  <si>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</si>
  <si>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</si>
  <si>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</si>
  <si>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</si>
  <si>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</si>
  <si>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</si>
  <si>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</si>
  <si>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</si>
  <si>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</si>
  <si>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</si>
  <si>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</si>
  <si>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</si>
  <si>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</si>
  <si>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</si>
  <si>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</si>
  <si>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</si>
  <si>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</si>
  <si>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</si>
  <si>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</si>
  <si>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</si>
  <si>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</si>
  <si>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</si>
  <si>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</si>
  <si>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</si>
  <si>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</si>
  <si>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</si>
  <si>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</si>
  <si>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</si>
  <si>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</si>
  <si>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</si>
  <si>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</si>
  <si>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</si>
  <si>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</si>
  <si>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</si>
  <si>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</si>
  <si>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</si>
  <si>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</si>
  <si>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</si>
  <si>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</si>
  <si>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</si>
  <si>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</si>
  <si>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</si>
  <si>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</si>
  <si>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</si>
  <si>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</si>
  <si>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</si>
  <si>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</si>
  <si>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</si>
  <si>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</si>
  <si>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</si>
  <si>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</si>
  <si>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</si>
  <si>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</si>
  <si>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</si>
  <si>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</si>
  <si>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</si>
  <si>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</si>
  <si>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</si>
  <si>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</si>
  <si>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</si>
  <si>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</si>
  <si>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</si>
  <si>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</si>
  <si>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</si>
  <si>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</si>
  <si>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</si>
  <si>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</si>
  <si>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</si>
  <si>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</si>
  <si>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</si>
  <si>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</si>
  <si>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</si>
  <si>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</si>
  <si>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</si>
  <si>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</si>
  <si>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</si>
  <si>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</si>
  <si>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</si>
  <si>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</si>
  <si>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</si>
  <si>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</si>
  <si>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</si>
  <si>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</si>
  <si>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</si>
  <si>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</si>
  <si>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</si>
  <si>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</si>
  <si>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</si>
  <si>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</si>
  <si>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</si>
  <si>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</si>
  <si>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</si>
  <si>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</si>
  <si>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</si>
  <si>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</si>
  <si>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</si>
  <si>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</si>
  <si>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</si>
  <si>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</si>
  <si>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</si>
  <si>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</si>
  <si>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</si>
  <si>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</si>
  <si>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</si>
  <si>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</si>
  <si>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</si>
  <si>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</si>
  <si>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</si>
  <si>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</si>
  <si>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</si>
  <si>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</si>
  <si>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</si>
  <si>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</si>
  <si>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</si>
  <si>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</si>
  <si>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</si>
  <si>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</si>
  <si>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</si>
  <si>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</si>
  <si>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</si>
  <si>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</si>
  <si>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</si>
  <si>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</si>
  <si>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</si>
  <si>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</si>
  <si>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</si>
  <si>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</si>
  <si>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</si>
  <si>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</si>
  <si>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</si>
  <si>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</si>
  <si>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</si>
  <si>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</si>
  <si>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</si>
  <si>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</si>
  <si>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</si>
  <si>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</si>
  <si>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</si>
  <si>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</si>
  <si>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</si>
  <si>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</si>
  <si>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</si>
  <si>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</si>
  <si>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</si>
  <si>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</si>
  <si>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</si>
  <si>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</si>
  <si>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</si>
  <si>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</si>
  <si>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</si>
  <si>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</si>
  <si>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</si>
  <si>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</si>
  <si>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</si>
  <si>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</si>
  <si>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</si>
  <si>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</si>
  <si>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</si>
  <si>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</si>
  <si>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</si>
  <si>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</si>
  <si>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</si>
  <si>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</si>
  <si>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</si>
  <si>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</si>
  <si>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</si>
  <si>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</si>
  <si>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</si>
  <si>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</si>
  <si>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</si>
  <si>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</si>
  <si>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</si>
  <si>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</si>
  <si>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</si>
  <si>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</si>
  <si>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</si>
  <si>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</si>
  <si>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</si>
  <si>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</si>
  <si>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</si>
  <si>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</si>
  <si>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</si>
  <si>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</si>
  <si>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</si>
  <si>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</si>
  <si>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</si>
  <si>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</si>
  <si>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</si>
  <si>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</si>
  <si>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</si>
  <si>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</si>
  <si>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</si>
  <si>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</si>
  <si>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</si>
  <si>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</si>
  <si>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</si>
  <si>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</si>
  <si>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</si>
  <si>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</si>
  <si>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</si>
  <si>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</si>
  <si>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</si>
  <si>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</si>
  <si>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</si>
  <si>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</si>
  <si>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</si>
  <si>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</si>
  <si>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</si>
  <si>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</si>
  <si>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</si>
  <si>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</si>
  <si>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</si>
  <si>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</si>
  <si>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</si>
  <si>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</si>
  <si>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</si>
  <si>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</si>
  <si>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</si>
  <si>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</si>
  <si>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</si>
  <si>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</si>
  <si>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</si>
  <si>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</si>
  <si>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</si>
  <si>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</si>
  <si>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</si>
  <si>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</si>
  <si>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</si>
  <si>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</si>
  <si>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</si>
  <si>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</si>
  <si>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</si>
  <si>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</si>
  <si>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</si>
  <si>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</si>
  <si>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</si>
  <si>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</si>
  <si>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</si>
  <si>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</si>
  <si>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</si>
  <si>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</si>
  <si>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</si>
  <si>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</si>
  <si>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</si>
  <si>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</si>
  <si>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</si>
  <si>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</si>
  <si>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</si>
  <si>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</si>
  <si>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</si>
  <si>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</si>
  <si>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</si>
  <si>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</si>
  <si>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</si>
  <si>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</si>
  <si>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</si>
  <si>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</si>
  <si>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</si>
  <si>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</si>
  <si>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</si>
  <si>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</si>
  <si>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</si>
  <si>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</si>
  <si>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</si>
  <si>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</si>
  <si>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</si>
  <si>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</si>
  <si>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</si>
  <si>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</si>
  <si>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</si>
  <si>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</si>
  <si>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</si>
  <si>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</si>
  <si>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</si>
  <si>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</si>
  <si>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</si>
  <si>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</si>
  <si>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</si>
  <si>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</si>
  <si>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</si>
  <si>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</si>
  <si>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</si>
  <si>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</si>
  <si>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</si>
  <si>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</si>
  <si>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</si>
  <si>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</si>
  <si>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</si>
  <si>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</si>
  <si>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</si>
  <si>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</si>
  <si>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</si>
  <si>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</si>
  <si>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</si>
  <si>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</si>
  <si>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</si>
  <si>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</si>
  <si>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</si>
  <si>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</si>
  <si>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</si>
  <si>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</si>
  <si>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</si>
  <si>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</si>
  <si>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</si>
  <si>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</si>
  <si>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</si>
  <si>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</si>
  <si>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</si>
  <si>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</si>
  <si>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</si>
  <si>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</si>
  <si>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</si>
  <si>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</si>
  <si>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</si>
  <si>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</si>
  <si>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</si>
  <si>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</si>
  <si>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</si>
  <si>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</si>
  <si>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</si>
  <si>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</si>
  <si>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</si>
  <si>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</si>
  <si>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</si>
  <si>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</si>
  <si>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</si>
  <si>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</si>
  <si>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</si>
  <si>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</si>
  <si>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</si>
  <si>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</si>
  <si>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</si>
  <si>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</si>
  <si>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</si>
  <si>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</si>
  <si>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</si>
  <si>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</si>
  <si>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</si>
  <si>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</si>
  <si>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</si>
  <si>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</si>
  <si>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</si>
  <si>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</si>
  <si>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</si>
  <si>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</si>
  <si>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</si>
  <si>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</si>
  <si>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</si>
  <si>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</si>
  <si>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</si>
  <si>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</si>
  <si>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</si>
  <si>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</si>
  <si>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</si>
  <si>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</si>
  <si>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</si>
  <si>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</si>
  <si>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</si>
  <si>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</si>
  <si>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</si>
  <si>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</si>
  <si>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</si>
  <si>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</si>
  <si>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</si>
  <si>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</si>
  <si>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</si>
  <si>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</si>
  <si>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</si>
  <si>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</si>
  <si>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</si>
  <si>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</si>
  <si>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</si>
  <si>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</si>
  <si>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</si>
  <si>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</si>
  <si>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</si>
  <si>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</si>
  <si>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</si>
  <si>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</si>
  <si>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</si>
  <si>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</si>
  <si>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</si>
  <si>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</si>
  <si>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</si>
  <si>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</si>
  <si>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</si>
  <si>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</si>
  <si>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</si>
  <si>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</si>
  <si>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</si>
  <si>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</si>
  <si>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</si>
  <si>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</si>
  <si>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</si>
  <si>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</si>
  <si>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</si>
  <si>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</si>
  <si>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</si>
  <si>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</si>
  <si>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</si>
  <si>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</si>
  <si>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</si>
  <si>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</si>
  <si>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</si>
  <si>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</si>
  <si>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</si>
  <si>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</si>
  <si>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</si>
  <si>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</si>
  <si>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</si>
  <si>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</si>
  <si>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</si>
  <si>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</si>
  <si>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</si>
  <si>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</si>
  <si>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</si>
  <si>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</si>
  <si>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</si>
  <si>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</si>
  <si>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</si>
  <si>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</si>
  <si>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</si>
  <si>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</si>
  <si>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</si>
  <si>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</si>
  <si>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</si>
  <si>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</si>
  <si>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</si>
  <si>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</si>
  <si>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</si>
  <si>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</si>
  <si>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</si>
  <si>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</si>
  <si>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</si>
  <si>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</si>
  <si>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</si>
  <si>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</si>
  <si>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</si>
  <si>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</si>
  <si>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</si>
  <si>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</si>
  <si>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</si>
  <si>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</si>
  <si>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</si>
  <si>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</si>
  <si>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</si>
  <si>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</si>
  <si>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</si>
  <si>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</si>
  <si>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</si>
  <si>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</si>
  <si>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</si>
  <si>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</si>
  <si>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</si>
  <si>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</si>
  <si>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</si>
  <si>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</si>
  <si>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</si>
  <si>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</si>
  <si>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</si>
  <si>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</si>
  <si>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</si>
  <si>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</si>
  <si>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</si>
  <si>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</si>
  <si>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</si>
  <si>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</si>
  <si>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</si>
  <si>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</si>
  <si>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</si>
  <si>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</si>
  <si>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</si>
  <si>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</si>
  <si>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</si>
  <si>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</si>
  <si>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</si>
  <si>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</si>
  <si>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</si>
  <si>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</si>
  <si>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</si>
  <si>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</si>
  <si>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</si>
  <si>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</si>
  <si>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</si>
  <si>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</si>
  <si>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</si>
  <si>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</si>
  <si>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</si>
  <si>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</si>
  <si>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</si>
  <si>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</si>
  <si>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</si>
  <si>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</si>
  <si>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</si>
  <si>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</si>
  <si>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</si>
  <si>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</si>
  <si>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</si>
  <si>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</si>
  <si>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</si>
  <si>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</si>
  <si>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</si>
  <si>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</si>
  <si>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</si>
  <si>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</si>
  <si>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</si>
  <si>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</si>
  <si>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</si>
  <si>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</si>
  <si>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</si>
  <si>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</si>
  <si>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</si>
  <si>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</si>
  <si>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</si>
  <si>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</si>
  <si>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</si>
  <si>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</si>
  <si>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</si>
  <si>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</si>
  <si>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</si>
  <si>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</si>
  <si>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</si>
  <si>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</si>
  <si>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</si>
  <si>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</si>
  <si>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</si>
  <si>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</si>
  <si>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</si>
  <si>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</si>
  <si>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</si>
  <si>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</si>
  <si>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</si>
  <si>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</si>
  <si>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</si>
  <si>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</si>
  <si>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</si>
  <si>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</si>
  <si>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</si>
  <si>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</si>
  <si>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</si>
  <si>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</si>
  <si>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</si>
  <si>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</si>
  <si>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</si>
  <si>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</si>
  <si>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</si>
  <si>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</si>
  <si>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</si>
  <si>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</si>
  <si>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</si>
  <si>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</si>
  <si>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</si>
  <si>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</si>
  <si>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</si>
  <si>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</si>
  <si>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</si>
  <si>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</si>
  <si>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</si>
  <si>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</si>
  <si>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</si>
  <si>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</si>
  <si>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</si>
  <si>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</si>
  <si>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</si>
  <si>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</si>
  <si>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</si>
  <si>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</si>
  <si>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</si>
  <si>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</si>
  <si>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</si>
  <si>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</si>
  <si>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</si>
  <si>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</si>
  <si>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</si>
  <si>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</si>
  <si>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</si>
  <si>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</si>
  <si>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</si>
  <si>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</si>
  <si>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</si>
  <si>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</si>
  <si>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</si>
  <si>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</si>
  <si>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</si>
  <si>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</si>
  <si>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</si>
  <si>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</si>
  <si>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</si>
  <si>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</si>
  <si>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</si>
  <si>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</si>
  <si>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</si>
  <si>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</si>
  <si>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</si>
  <si>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</si>
  <si>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</si>
  <si>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</si>
  <si>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</si>
  <si>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</si>
  <si>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</si>
  <si>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</si>
  <si>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</si>
  <si>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</si>
  <si>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</si>
  <si>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</si>
  <si>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</si>
  <si>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</si>
  <si>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</si>
  <si>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</si>
  <si>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</si>
  <si>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</si>
  <si>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</si>
  <si>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</si>
  <si>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</si>
  <si>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</si>
  <si>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</si>
  <si>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</si>
  <si>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</si>
  <si>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</si>
  <si>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</si>
  <si>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</si>
  <si>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</si>
  <si>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</si>
  <si>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</si>
  <si>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</si>
  <si>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</si>
  <si>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</si>
  <si>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</si>
  <si>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</si>
  <si>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</si>
  <si>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</si>
  <si>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</si>
  <si>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</si>
  <si>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</si>
  <si>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</si>
  <si>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</si>
  <si>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</si>
  <si>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</si>
  <si>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</si>
  <si>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</si>
  <si>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</si>
  <si>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</si>
  <si>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</si>
  <si>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</si>
  <si>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</si>
  <si>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</si>
  <si>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</si>
  <si>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</si>
  <si>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</si>
  <si>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</si>
  <si>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</si>
  <si>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</si>
  <si>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</si>
  <si>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</si>
  <si>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</si>
  <si>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</si>
  <si>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</si>
  <si>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</si>
  <si>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</si>
  <si>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</si>
  <si>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</si>
  <si>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</si>
  <si>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</si>
  <si>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</si>
  <si>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</si>
  <si>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</si>
  <si>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</si>
  <si>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</si>
  <si>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</si>
  <si>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</si>
  <si>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</si>
  <si>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</si>
  <si>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</si>
  <si>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</si>
  <si>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</si>
  <si>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</si>
  <si>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</si>
  <si>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</si>
  <si>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</si>
  <si>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</si>
  <si>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</si>
  <si>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</si>
  <si>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</si>
  <si>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</si>
  <si>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</si>
  <si>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</si>
  <si>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</si>
  <si>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</si>
  <si>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</si>
  <si>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</si>
  <si>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</si>
  <si>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</si>
  <si>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</si>
  <si>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</si>
  <si>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</si>
  <si>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</si>
  <si>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</si>
  <si>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</si>
  <si>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</si>
  <si>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</si>
  <si>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</si>
  <si>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</si>
  <si>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</si>
  <si>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</si>
  <si>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</si>
  <si>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</si>
  <si>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</si>
  <si>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</si>
  <si>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</si>
  <si>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</si>
  <si>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</si>
  <si>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</si>
  <si>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</si>
  <si>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</si>
  <si>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</si>
  <si>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</si>
  <si>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</si>
  <si>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</si>
  <si>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</si>
  <si>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</si>
  <si>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</si>
  <si>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</si>
  <si>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</si>
  <si>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</si>
  <si>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</si>
  <si>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</si>
  <si>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</si>
  <si>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</si>
  <si>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</si>
  <si>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</si>
  <si>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</si>
  <si>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</si>
  <si>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</si>
  <si>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</si>
  <si>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</si>
  <si>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</si>
  <si>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</si>
  <si>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</si>
  <si>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</si>
  <si>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</si>
  <si>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</si>
  <si>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</si>
  <si>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</si>
  <si>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</si>
  <si>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</si>
  <si>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</si>
  <si>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</si>
  <si>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</si>
  <si>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</si>
  <si>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</si>
  <si>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</si>
  <si>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</si>
  <si>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</si>
  <si>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</si>
  <si>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</si>
  <si>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</si>
  <si>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</si>
  <si>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</si>
  <si>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</si>
  <si>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</si>
  <si>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</si>
  <si>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</si>
  <si>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</si>
  <si>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</si>
  <si>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</si>
  <si>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</si>
  <si>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</si>
  <si>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</si>
  <si>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</si>
  <si>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</si>
  <si>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</si>
  <si>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</si>
  <si>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</si>
  <si>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</si>
  <si>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</si>
  <si>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</si>
  <si>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</si>
  <si>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</si>
  <si>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</si>
  <si>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</si>
  <si>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</si>
  <si>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</si>
  <si>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</si>
  <si>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</si>
  <si>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</si>
  <si>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</si>
  <si>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</si>
  <si>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</si>
  <si>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</si>
  <si>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</si>
  <si>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</si>
  <si>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</si>
  <si>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</si>
  <si>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</si>
  <si>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</si>
  <si>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</si>
  <si>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</si>
  <si>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</si>
  <si>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</si>
  <si>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</si>
  <si>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</si>
  <si>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</si>
  <si>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</si>
  <si>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</si>
  <si>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</si>
  <si>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</si>
  <si>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</si>
  <si>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</si>
  <si>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</si>
  <si>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</si>
  <si>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</si>
  <si>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</si>
  <si>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</si>
  <si>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</si>
  <si>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</si>
  <si>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</si>
  <si>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</si>
  <si>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</si>
  <si>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</si>
  <si>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</si>
  <si>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</si>
  <si>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</si>
  <si>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</si>
  <si>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</si>
  <si>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</si>
  <si>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</si>
  <si>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</si>
  <si>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</si>
  <si>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</si>
  <si>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</si>
  <si>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</si>
  <si>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</si>
  <si>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</si>
  <si>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</si>
  <si>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</si>
  <si>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</si>
  <si>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</si>
  <si>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</si>
  <si>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</si>
  <si>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</si>
  <si>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</si>
  <si>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</si>
  <si>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</si>
  <si>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</si>
  <si>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</si>
  <si>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</si>
  <si>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</si>
  <si>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</si>
  <si>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</si>
  <si>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</si>
  <si>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</si>
  <si>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</si>
  <si>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</si>
  <si>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</si>
  <si>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</si>
  <si>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</si>
  <si>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</si>
  <si>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</si>
  <si>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</si>
  <si>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</si>
  <si>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</si>
  <si>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</si>
  <si>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</si>
  <si>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</si>
  <si>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</si>
  <si>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</si>
  <si>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</si>
  <si>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</si>
  <si>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</si>
  <si>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</si>
  <si>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</si>
  <si>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</si>
  <si>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</si>
  <si>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</si>
  <si>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</si>
  <si>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</si>
  <si>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</si>
  <si>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</si>
  <si>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</si>
  <si>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</si>
  <si>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</si>
  <si>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</si>
  <si>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</si>
  <si>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</si>
  <si>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</si>
  <si>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</si>
  <si>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</si>
  <si>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</si>
  <si>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</si>
  <si>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</si>
  <si>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</si>
  <si>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</si>
  <si>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</si>
  <si>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</si>
  <si>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</si>
  <si>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</si>
  <si>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</si>
  <si>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</si>
  <si>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</si>
  <si>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</si>
  <si>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</si>
  <si>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</si>
  <si>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</si>
  <si>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</si>
  <si>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</si>
  <si>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</si>
  <si>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</si>
  <si>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</si>
  <si>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</si>
  <si>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</si>
  <si>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</si>
  <si>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</si>
  <si>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</si>
  <si>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</si>
  <si>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</si>
  <si>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</si>
  <si>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</si>
  <si>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</si>
  <si>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</si>
  <si>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</si>
  <si>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</si>
  <si>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</si>
  <si>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</si>
  <si>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</si>
  <si>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</si>
  <si>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</si>
  <si>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</si>
  <si>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</si>
  <si>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</si>
  <si>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</si>
  <si>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</si>
  <si>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</si>
  <si>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</si>
  <si>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</si>
  <si>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</si>
  <si>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</si>
  <si>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</si>
  <si>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</si>
  <si>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</si>
  <si>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</si>
  <si>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</si>
  <si>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</si>
  <si>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</si>
  <si>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</si>
  <si>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</si>
  <si>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</si>
  <si>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</si>
  <si>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</si>
  <si>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</si>
  <si>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</si>
  <si>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</si>
  <si>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</si>
  <si>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</si>
  <si>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</si>
  <si>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</si>
  <si>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</si>
  <si>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</si>
  <si>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</si>
  <si>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</si>
  <si>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</si>
  <si>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</si>
  <si>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</si>
  <si>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</si>
  <si>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</si>
  <si>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</si>
  <si>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</si>
  <si>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</si>
  <si>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</si>
  <si>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</si>
  <si>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</si>
  <si>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</si>
  <si>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</si>
  <si>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</si>
  <si>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</si>
  <si>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</si>
  <si>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</si>
  <si>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</si>
  <si>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</si>
  <si>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</si>
  <si>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</si>
  <si>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</si>
  <si>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</si>
  <si>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</si>
  <si>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</si>
  <si>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</si>
  <si>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</si>
  <si>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</si>
  <si>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</si>
  <si>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</si>
  <si>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</si>
  <si>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</si>
  <si>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</si>
  <si>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</si>
  <si>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</si>
  <si>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</si>
  <si>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</si>
  <si>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</si>
  <si>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</si>
  <si>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</si>
  <si>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</si>
  <si>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</si>
  <si>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</si>
  <si>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</si>
  <si>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</si>
  <si>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</si>
  <si>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</si>
  <si>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</si>
  <si>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</si>
  <si>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</si>
  <si>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</si>
  <si>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</si>
  <si>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</si>
  <si>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</si>
  <si>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</si>
  <si>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</si>
  <si>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</si>
  <si>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</si>
  <si>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</si>
  <si>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</si>
  <si>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</si>
  <si>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</si>
  <si>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</si>
  <si>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</si>
  <si>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</si>
  <si>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</si>
  <si>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</si>
  <si>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</si>
  <si>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</si>
  <si>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</si>
  <si>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</si>
  <si>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</si>
  <si>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</si>
  <si>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</si>
  <si>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</si>
  <si>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</si>
  <si>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</si>
  <si>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</si>
  <si>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</si>
  <si>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</si>
  <si>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</si>
  <si>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</si>
  <si>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</si>
  <si>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</si>
  <si>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</si>
  <si>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</si>
  <si>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</si>
  <si>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</si>
  <si>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</si>
  <si>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</si>
  <si>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</si>
  <si>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</si>
  <si>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</si>
  <si>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</si>
  <si>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</si>
  <si>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</si>
  <si>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</si>
  <si>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</si>
  <si>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</si>
  <si>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</si>
  <si>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</si>
  <si>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</si>
  <si>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</si>
  <si>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</si>
  <si>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</si>
  <si>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</si>
  <si>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</si>
  <si>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</si>
  <si>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</si>
  <si>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</si>
  <si>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</si>
  <si>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</si>
  <si>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</si>
  <si>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</si>
  <si>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</si>
  <si>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</si>
  <si>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</si>
  <si>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</si>
  <si>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</si>
  <si>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</si>
  <si>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</si>
  <si>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</si>
  <si>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</si>
  <si>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</si>
  <si>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</si>
  <si>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</si>
  <si>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</si>
  <si>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</si>
  <si>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</si>
  <si>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</si>
  <si>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</si>
  <si>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</si>
  <si>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</si>
  <si>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</si>
  <si>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</si>
  <si>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</si>
  <si>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</si>
  <si>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</si>
  <si>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</si>
  <si>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</si>
  <si>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</si>
  <si>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</si>
  <si>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</si>
  <si>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</si>
  <si>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</si>
  <si>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</si>
  <si>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</si>
  <si>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</si>
  <si>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</si>
  <si>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</si>
  <si>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</si>
  <si>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</si>
  <si>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</si>
  <si>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</si>
  <si>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</si>
  <si>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</si>
  <si>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</si>
  <si>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</si>
  <si>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</si>
  <si>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</si>
  <si>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</si>
  <si>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</si>
  <si>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</si>
  <si>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</si>
  <si>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</si>
  <si>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</si>
  <si>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</si>
  <si>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</si>
  <si>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</si>
  <si>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</si>
  <si>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</si>
  <si>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</si>
  <si>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</si>
  <si>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</si>
  <si>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</si>
  <si>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</si>
  <si>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</si>
  <si>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</si>
  <si>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</si>
  <si>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</si>
  <si>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</si>
  <si>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</si>
  <si>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</si>
  <si>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</si>
  <si>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</si>
  <si>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</si>
  <si>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</si>
  <si>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</si>
  <si>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</si>
  <si>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</si>
  <si>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</si>
  <si>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</si>
  <si>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</si>
  <si>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</si>
  <si>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</si>
  <si>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</si>
  <si>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</si>
  <si>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</si>
  <si>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</si>
  <si>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</si>
  <si>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</si>
  <si>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</si>
  <si>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</si>
  <si>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</si>
  <si>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</si>
  <si>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</si>
  <si>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</si>
  <si>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</si>
  <si>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</si>
  <si>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</si>
  <si>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</si>
  <si>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</si>
  <si>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</si>
  <si>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</si>
  <si>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</si>
  <si>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</si>
  <si>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</si>
  <si>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</si>
  <si>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</si>
  <si>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</si>
  <si>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</si>
  <si>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</si>
  <si>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</si>
  <si>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</si>
  <si>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</si>
  <si>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</si>
  <si>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</si>
  <si>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</si>
  <si>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</si>
  <si>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</si>
  <si>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</si>
  <si>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</si>
  <si>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</si>
  <si>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</si>
  <si>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</si>
  <si>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</si>
  <si>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</si>
  <si>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</si>
  <si>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</si>
  <si>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</si>
  <si>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</si>
  <si>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</si>
  <si>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</si>
  <si>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</si>
  <si>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</si>
  <si>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</si>
  <si>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</si>
  <si>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</si>
  <si>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</si>
  <si>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</si>
  <si>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</si>
  <si>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</si>
  <si>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</si>
  <si>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</si>
  <si>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</si>
  <si>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</si>
  <si>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</si>
  <si>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</si>
  <si>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</si>
  <si>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</si>
  <si>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</si>
  <si>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</si>
  <si>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</si>
  <si>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</si>
  <si>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</si>
  <si>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</si>
  <si>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</si>
  <si>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</si>
  <si>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</si>
  <si>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</si>
  <si>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</si>
  <si>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</si>
  <si>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</si>
  <si>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</si>
  <si>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</si>
  <si>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</si>
  <si>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</si>
  <si>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</si>
  <si>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</si>
  <si>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</si>
  <si>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</si>
  <si>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</si>
  <si>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</si>
  <si>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</si>
  <si>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</si>
  <si>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</si>
  <si>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</si>
  <si>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</si>
  <si>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</si>
  <si>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</si>
  <si>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</si>
  <si>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</si>
  <si>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</si>
  <si>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</si>
  <si>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</si>
  <si>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</si>
  <si>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</si>
  <si>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</si>
  <si>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</si>
  <si>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</si>
  <si>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</si>
  <si>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</si>
  <si>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</si>
  <si>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</si>
  <si>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</si>
  <si>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</si>
  <si>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</si>
  <si>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</si>
  <si>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</si>
  <si>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</si>
  <si>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</si>
  <si>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</si>
  <si>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</si>
  <si>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</si>
  <si>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</si>
  <si>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</si>
  <si>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</si>
  <si>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</si>
  <si>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</si>
  <si>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</si>
  <si>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</si>
  <si>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</si>
  <si>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</si>
  <si>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</si>
  <si>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</si>
  <si>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</si>
  <si>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</si>
  <si>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</si>
  <si>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</si>
  <si>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</si>
  <si>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</si>
  <si>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</si>
  <si>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</si>
  <si>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</si>
  <si>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</si>
  <si>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</si>
  <si>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</si>
  <si>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</si>
  <si>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</si>
  <si>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</si>
  <si>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</si>
  <si>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</si>
  <si>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</si>
  <si>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</si>
  <si>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</si>
  <si>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</si>
  <si>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</si>
  <si>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</si>
  <si>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</si>
  <si>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</si>
  <si>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</si>
  <si>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</si>
  <si>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</si>
  <si>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</si>
  <si>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</si>
  <si>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</si>
  <si>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</si>
  <si>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</si>
  <si>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</si>
  <si>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</si>
  <si>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</si>
  <si>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</si>
  <si>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</si>
  <si>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</si>
  <si>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</si>
  <si>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</si>
  <si>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</si>
  <si>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</si>
  <si>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</si>
  <si>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</si>
  <si>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</si>
  <si>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</si>
  <si>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</si>
  <si>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</si>
  <si>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</si>
  <si>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</si>
  <si>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</si>
  <si>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</si>
  <si>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</si>
  <si>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</si>
  <si>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</si>
  <si>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</si>
  <si>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</si>
  <si>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</si>
  <si>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</si>
  <si>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</si>
  <si>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</si>
  <si>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</si>
  <si>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</si>
  <si>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</si>
  <si>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</si>
  <si>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</si>
  <si>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</si>
  <si>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</si>
  <si>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</si>
  <si>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</si>
  <si>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</si>
  <si>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</si>
  <si>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</si>
  <si>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</si>
  <si>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</si>
  <si>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</si>
  <si>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</si>
  <si>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</si>
  <si>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</si>
  <si>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</si>
  <si>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</si>
  <si>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</si>
  <si>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</si>
  <si>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</si>
  <si>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</si>
  <si>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</si>
  <si>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</si>
  <si>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</si>
  <si>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</si>
  <si>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</si>
  <si>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</si>
  <si>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</si>
  <si>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</si>
  <si>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</si>
  <si>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</si>
  <si>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</si>
  <si>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</si>
  <si>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</si>
  <si>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</si>
  <si>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</si>
  <si>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</si>
  <si>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</si>
  <si>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</si>
  <si>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</si>
  <si>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</si>
  <si>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</si>
  <si>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</si>
  <si>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</si>
  <si>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</si>
  <si>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</si>
  <si>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</si>
  <si>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</si>
  <si>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</si>
  <si>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</si>
  <si>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</si>
  <si>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</si>
  <si>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</si>
  <si>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</si>
  <si>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</si>
  <si>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</si>
  <si>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</si>
  <si>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</si>
  <si>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</si>
  <si>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</si>
  <si>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</si>
  <si>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</si>
  <si>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</si>
  <si>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</si>
  <si>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</si>
  <si>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</si>
  <si>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</si>
  <si>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</si>
  <si>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</si>
  <si>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</si>
  <si>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</si>
  <si>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</si>
  <si>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</si>
  <si>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</si>
  <si>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</si>
  <si>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</si>
  <si>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</si>
  <si>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</si>
  <si>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</si>
  <si>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</si>
  <si>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</si>
  <si>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</si>
  <si>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</si>
  <si>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</si>
  <si>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</si>
  <si>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</si>
  <si>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</si>
  <si>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</si>
  <si>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</si>
  <si>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</si>
  <si>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</si>
  <si>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</si>
  <si>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</si>
  <si>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</si>
  <si>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</si>
  <si>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</si>
  <si>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</si>
  <si>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</si>
  <si>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</si>
  <si>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</si>
  <si>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</si>
  <si>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</si>
  <si>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</si>
  <si>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</si>
  <si>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</si>
  <si>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</si>
  <si>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</si>
  <si>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</si>
  <si>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</si>
  <si>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</si>
  <si>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</si>
  <si>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</si>
  <si>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</si>
  <si>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</si>
  <si>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</si>
  <si>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</si>
  <si>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</si>
  <si>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</si>
  <si>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</si>
  <si>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</si>
  <si>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</si>
  <si>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</si>
  <si>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</si>
  <si>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</si>
  <si>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</si>
  <si>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</si>
  <si>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</si>
  <si>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</si>
  <si>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</si>
  <si>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</si>
  <si>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</si>
  <si>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</si>
  <si>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</si>
  <si>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</si>
  <si>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</si>
  <si>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</si>
  <si>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</si>
  <si>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</si>
  <si>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</si>
  <si>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</si>
  <si>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</si>
  <si>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</si>
  <si>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</si>
  <si>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</si>
  <si>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</si>
  <si>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</si>
  <si>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</si>
  <si>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</si>
  <si>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</si>
  <si>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</si>
  <si>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</si>
  <si>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</si>
  <si>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</si>
  <si>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</si>
  <si>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</si>
  <si>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</si>
  <si>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</si>
  <si>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</si>
  <si>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</si>
  <si>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</si>
  <si>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</si>
  <si>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</si>
  <si>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</si>
  <si>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</si>
  <si>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</si>
  <si>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</si>
  <si>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</si>
  <si>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</si>
  <si>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</si>
  <si>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</si>
  <si>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</si>
  <si>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</si>
  <si>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</si>
  <si>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</si>
  <si>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</si>
  <si>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</si>
  <si>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</si>
  <si>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</si>
  <si>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</si>
  <si>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</si>
  <si>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</si>
  <si>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</si>
  <si>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</si>
  <si>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</si>
  <si>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</si>
  <si>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</si>
  <si>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</si>
  <si>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</si>
  <si>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</si>
  <si>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</si>
  <si>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</si>
  <si>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</si>
  <si>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</si>
  <si>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</si>
  <si>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</si>
  <si>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</si>
  <si>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</si>
  <si>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</si>
  <si>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</si>
  <si>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</si>
  <si>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</si>
  <si>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</si>
  <si>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</si>
  <si>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</si>
  <si>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</si>
  <si>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</si>
  <si>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</si>
  <si>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</si>
  <si>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</si>
  <si>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</si>
  <si>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</si>
  <si>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</si>
  <si>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</si>
  <si>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</si>
  <si>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</si>
  <si>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</si>
  <si>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</si>
  <si>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</si>
  <si>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</si>
  <si>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</si>
  <si>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</si>
  <si>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</si>
  <si>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</si>
  <si>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</si>
  <si>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</si>
  <si>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</si>
  <si>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</si>
  <si>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</si>
  <si>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</si>
  <si>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</si>
  <si>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</si>
  <si>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</si>
  <si>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</si>
  <si>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</si>
  <si>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</si>
  <si>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</si>
  <si>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</si>
  <si>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</si>
  <si>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</si>
  <si>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</si>
  <si>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</si>
  <si>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</si>
  <si>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</si>
  <si>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</si>
  <si>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</si>
  <si>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</si>
  <si>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</si>
  <si>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</si>
  <si>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</si>
  <si>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</si>
  <si>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</si>
  <si>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</si>
  <si>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</si>
  <si>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</si>
  <si>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</si>
  <si>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</si>
  <si>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</si>
  <si>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</si>
  <si>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</si>
  <si>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</si>
  <si>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</si>
  <si>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</si>
  <si>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</si>
  <si>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</si>
  <si>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</si>
  <si>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</si>
  <si>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</si>
  <si>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</si>
  <si>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</si>
  <si>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</si>
  <si>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</si>
  <si>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</si>
  <si>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</si>
  <si>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</si>
  <si>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</si>
  <si>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</si>
  <si>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</si>
  <si>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</si>
  <si>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</si>
  <si>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</si>
  <si>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</si>
  <si>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</si>
  <si>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</si>
  <si>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</si>
  <si>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</si>
  <si>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</si>
  <si>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</si>
  <si>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</si>
  <si>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</si>
  <si>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</si>
  <si>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</si>
  <si>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</si>
  <si>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</si>
  <si>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</si>
  <si>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</si>
  <si>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</si>
  <si>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</si>
  <si>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</si>
  <si>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</si>
  <si>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</si>
  <si>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</si>
  <si>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</si>
  <si>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</si>
  <si>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</si>
  <si>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</si>
  <si>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</si>
  <si>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</si>
  <si>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</si>
  <si>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</si>
  <si>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</si>
  <si>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</si>
  <si>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</si>
  <si>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</si>
  <si>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</si>
  <si>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</si>
  <si>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</si>
  <si>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</si>
  <si>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</si>
  <si>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</si>
  <si>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</si>
  <si>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</si>
  <si>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</si>
  <si>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</si>
  <si>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</si>
  <si>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</si>
  <si>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</si>
  <si>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</si>
  <si>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</si>
  <si>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</si>
  <si>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</si>
  <si>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</si>
  <si>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</si>
  <si>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</si>
  <si>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</si>
  <si>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</si>
  <si>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</si>
  <si>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</si>
  <si>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</si>
  <si>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</si>
  <si>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</si>
  <si>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</si>
  <si>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</si>
  <si>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</si>
  <si>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</si>
  <si>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</si>
  <si>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</si>
  <si>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</si>
  <si>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</si>
  <si>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</si>
  <si>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</si>
  <si>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</si>
  <si>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</si>
  <si>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</si>
  <si>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</si>
  <si>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</si>
  <si>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</si>
  <si>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</si>
  <si>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</si>
  <si>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</si>
  <si>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</si>
  <si>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</si>
  <si>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</si>
  <si>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</si>
  <si>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</si>
  <si>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</si>
  <si>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</si>
  <si>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</si>
  <si>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</si>
  <si>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</si>
  <si>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</si>
  <si>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</si>
  <si>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</si>
  <si>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</si>
  <si>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</si>
  <si>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</si>
  <si>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</si>
  <si>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</si>
  <si>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</si>
  <si>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</si>
  <si>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</si>
  <si>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</si>
  <si>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</si>
  <si>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</si>
  <si>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</si>
  <si>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</si>
  <si>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</si>
  <si>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</si>
  <si>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</si>
  <si>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</si>
  <si>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</si>
  <si>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</si>
  <si>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</si>
  <si>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</si>
  <si>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</si>
  <si>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</si>
  <si>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</si>
  <si>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</si>
  <si>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</si>
  <si>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</si>
  <si>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</si>
  <si>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</si>
  <si>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</si>
  <si>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</si>
  <si>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</si>
  <si>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</si>
  <si>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</si>
  <si>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</si>
  <si>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</si>
  <si>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</si>
  <si>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</si>
  <si>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</si>
  <si>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</si>
  <si>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</si>
  <si>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</si>
  <si>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</si>
  <si>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</si>
  <si>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</si>
  <si>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</si>
  <si>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</si>
  <si>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</si>
  <si>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</si>
  <si>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</si>
  <si>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</si>
  <si>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</si>
  <si>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</si>
  <si>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</si>
  <si>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</si>
  <si>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</si>
  <si>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</si>
  <si>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</si>
  <si>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</si>
  <si>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</si>
  <si>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</si>
  <si>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</si>
  <si>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</si>
  <si>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</si>
  <si>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</si>
  <si>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</si>
  <si>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</si>
  <si>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</si>
  <si>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</si>
  <si>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</si>
  <si>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</si>
  <si>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</si>
  <si>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</si>
  <si>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</si>
  <si>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</si>
  <si>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</si>
  <si>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</si>
  <si>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</si>
  <si>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</si>
  <si>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</si>
  <si>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</si>
  <si>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</si>
  <si>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</si>
  <si>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</si>
  <si>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</si>
  <si>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</si>
  <si>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</si>
  <si>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</si>
  <si>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</si>
  <si>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</si>
  <si>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</si>
  <si>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</si>
  <si>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</si>
  <si>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</si>
  <si>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</si>
  <si>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</si>
  <si>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</si>
  <si>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</si>
  <si>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</si>
  <si>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</si>
  <si>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</si>
  <si>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</si>
  <si>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</si>
  <si>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</si>
  <si>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</si>
  <si>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</si>
  <si>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</si>
  <si>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</si>
  <si>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</si>
  <si>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</si>
  <si>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</si>
  <si>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</si>
  <si>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</si>
  <si>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</si>
  <si>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</si>
  <si>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</si>
  <si>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</si>
  <si>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</si>
  <si>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</si>
  <si>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</si>
  <si>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</si>
  <si>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</si>
  <si>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</si>
  <si>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</si>
  <si>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</si>
  <si>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</si>
  <si>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</si>
  <si>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</si>
  <si>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</si>
  <si>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</si>
  <si>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</si>
  <si>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</si>
  <si>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</si>
  <si>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</si>
  <si>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</si>
  <si>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</si>
  <si>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</si>
  <si>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</si>
  <si>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</si>
  <si>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</si>
  <si>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</si>
  <si>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</si>
  <si>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</si>
  <si>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</si>
  <si>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</si>
  <si>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</si>
  <si>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</si>
  <si>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</si>
  <si>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</si>
  <si>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</si>
  <si>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</si>
  <si>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</si>
  <si>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</si>
  <si>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</si>
  <si>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</si>
  <si>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</si>
  <si>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</si>
  <si>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</si>
  <si>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</si>
  <si>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</si>
  <si>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</si>
  <si>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</si>
  <si>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</si>
  <si>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</si>
  <si>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</si>
  <si>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</si>
  <si>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</si>
  <si>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</si>
  <si>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</si>
  <si>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</si>
  <si>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</si>
  <si>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</si>
  <si>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</si>
  <si>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</si>
  <si>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</si>
  <si>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</si>
  <si>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</si>
  <si>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</si>
  <si>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</si>
  <si>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</si>
  <si>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</si>
  <si>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</si>
  <si>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</si>
  <si>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</si>
  <si>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</si>
  <si>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</si>
  <si>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</si>
  <si>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</si>
  <si>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</si>
  <si>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</si>
  <si>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</si>
  <si>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</si>
  <si>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</si>
  <si>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</si>
  <si>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</si>
  <si>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</si>
  <si>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</si>
  <si>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</si>
  <si>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</si>
  <si>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</si>
  <si>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</si>
  <si>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</si>
  <si>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</si>
  <si>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</si>
  <si>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</si>
  <si>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</si>
  <si>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</si>
  <si>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</si>
  <si>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</si>
  <si>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</si>
  <si>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</si>
  <si>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</si>
  <si>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</si>
  <si>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</si>
  <si>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</si>
  <si>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</si>
  <si>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</si>
  <si>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</si>
  <si>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</si>
  <si>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</si>
  <si>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</si>
  <si>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</si>
  <si>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</si>
  <si>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</si>
  <si>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</si>
  <si>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</si>
  <si>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</si>
  <si>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</si>
  <si>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</si>
  <si>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</si>
  <si>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</si>
  <si>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</si>
  <si>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</si>
  <si>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</si>
  <si>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</si>
  <si>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</si>
  <si>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</si>
  <si>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</si>
  <si>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</si>
  <si>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</si>
  <si>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</si>
  <si>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</si>
  <si>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</si>
  <si>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</si>
  <si>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</si>
  <si>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</si>
  <si>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</si>
  <si>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</si>
  <si>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</si>
  <si>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</si>
  <si>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</si>
  <si>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</si>
  <si>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</si>
  <si>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</si>
  <si>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</si>
  <si>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</si>
  <si>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</si>
  <si>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</si>
  <si>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</si>
  <si>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</si>
  <si>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</si>
  <si>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</si>
  <si>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</si>
  <si>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</si>
  <si>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</si>
  <si>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</si>
  <si>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</si>
  <si>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</si>
  <si>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</si>
  <si>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</si>
  <si>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</si>
  <si>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</si>
  <si>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</si>
  <si>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</si>
  <si>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</si>
  <si>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</si>
  <si>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</si>
  <si>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</si>
  <si>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</si>
  <si>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</si>
  <si>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</si>
  <si>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</si>
  <si>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</si>
  <si>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</si>
  <si>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</si>
  <si>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</si>
  <si>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</si>
  <si>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</si>
  <si>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</si>
  <si>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</si>
  <si>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</si>
  <si>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</si>
  <si>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</si>
  <si>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</si>
  <si>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</si>
  <si>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</si>
  <si>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</si>
  <si>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</si>
  <si>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</si>
  <si>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</si>
  <si>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</si>
  <si>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</si>
  <si>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</si>
  <si>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</si>
  <si>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</si>
  <si>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</si>
  <si>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</si>
  <si>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</si>
  <si>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</si>
  <si>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</si>
  <si>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</si>
  <si>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</si>
  <si>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</si>
  <si>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</si>
  <si>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</si>
  <si>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</si>
  <si>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</si>
  <si>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</si>
  <si>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</si>
  <si>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</si>
  <si>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</si>
  <si>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</si>
  <si>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</si>
  <si>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</si>
  <si>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</si>
  <si>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</si>
  <si>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</si>
  <si>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</si>
  <si>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</si>
  <si>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</si>
  <si>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</si>
  <si>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</si>
  <si>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</si>
  <si>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</si>
  <si>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</si>
  <si>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</si>
  <si>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</si>
  <si>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</si>
  <si>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</si>
  <si>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</si>
  <si>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</si>
  <si>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</si>
  <si>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</si>
  <si>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</si>
  <si>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</si>
  <si>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</si>
  <si>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</si>
  <si>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</si>
  <si>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</si>
  <si>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</si>
  <si>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</si>
  <si>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</si>
  <si>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</si>
  <si>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</si>
  <si>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</si>
  <si>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</si>
  <si>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</si>
  <si>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</si>
  <si>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</si>
  <si>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</si>
  <si>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</si>
  <si>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</si>
  <si>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</si>
  <si>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</si>
  <si>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</si>
  <si>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</si>
  <si>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</si>
  <si>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</si>
  <si>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</si>
  <si>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</si>
  <si>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</si>
  <si>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</si>
  <si>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</si>
  <si>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</si>
  <si>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</si>
  <si>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</si>
  <si>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</si>
  <si>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</si>
  <si>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</si>
  <si>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</si>
  <si>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</si>
  <si>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</si>
  <si>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</si>
  <si>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</si>
  <si>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</si>
  <si>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</si>
  <si>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</si>
  <si>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</si>
  <si>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</si>
  <si>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</si>
  <si>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</si>
  <si>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</si>
  <si>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</si>
  <si>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</si>
  <si>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</si>
  <si>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</si>
  <si>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</si>
  <si>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</si>
  <si>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</si>
  <si>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</si>
  <si>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</si>
  <si>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</si>
  <si>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</si>
  <si>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</si>
  <si>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</si>
  <si>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</si>
  <si>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</si>
  <si>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</si>
  <si>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</si>
  <si>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</si>
  <si>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</si>
  <si>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</si>
  <si>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</si>
  <si>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</si>
  <si>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</si>
  <si>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</si>
  <si>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</si>
  <si>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</si>
  <si>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</si>
  <si>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</si>
  <si>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</si>
  <si>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</si>
  <si>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</si>
  <si>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</si>
  <si>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</si>
  <si>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</si>
  <si>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</si>
  <si>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</si>
  <si>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</si>
  <si>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</si>
  <si>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</si>
  <si>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</si>
  <si>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</si>
  <si>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</si>
  <si>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</si>
  <si>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</si>
  <si>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</si>
  <si>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</si>
  <si>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</si>
  <si>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</si>
  <si>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</si>
  <si>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</si>
  <si>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</si>
  <si>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</si>
  <si>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</si>
  <si>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</si>
  <si>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</si>
  <si>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</si>
  <si>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</si>
  <si>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</si>
  <si>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</si>
  <si>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</si>
  <si>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</si>
  <si>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</si>
  <si>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</si>
  <si>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</si>
  <si>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</si>
  <si>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</si>
  <si>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</si>
  <si>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</si>
  <si>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</si>
  <si>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</si>
  <si>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</si>
  <si>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</si>
  <si>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</si>
  <si>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</si>
  <si>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</si>
  <si>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</si>
  <si>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</si>
  <si>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</si>
  <si>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</si>
  <si>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</si>
  <si>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</si>
  <si>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</si>
  <si>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</si>
  <si>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</si>
  <si>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</si>
  <si>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</si>
  <si>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</si>
  <si>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</si>
  <si>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</si>
  <si>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</si>
  <si>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</si>
  <si>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</si>
  <si>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</si>
  <si>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</si>
  <si>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</si>
  <si>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</si>
  <si>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</si>
  <si>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</si>
  <si>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</si>
  <si>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</si>
  <si>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</si>
  <si>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</si>
  <si>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</si>
  <si>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</si>
  <si>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</si>
  <si>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</si>
  <si>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</si>
  <si>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</si>
  <si>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</si>
  <si>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</si>
  <si>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</si>
  <si>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</si>
  <si>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</si>
  <si>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</si>
  <si>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</si>
  <si>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</si>
  <si>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</si>
  <si>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</si>
  <si>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</si>
  <si>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</si>
  <si>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</si>
  <si>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</si>
  <si>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</si>
  <si>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</si>
  <si>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</si>
  <si>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</si>
  <si>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</si>
  <si>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</si>
  <si>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</si>
  <si>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</si>
  <si>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</si>
  <si>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</si>
  <si>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</si>
  <si>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</si>
  <si>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</si>
  <si>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</si>
  <si>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</si>
  <si>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</si>
  <si>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</si>
  <si>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</si>
  <si>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</si>
  <si>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</si>
  <si>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</si>
  <si>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</si>
  <si>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</si>
  <si>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</si>
  <si>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</si>
  <si>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</si>
  <si>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</si>
  <si>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</si>
  <si>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</si>
  <si>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</si>
  <si>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</si>
  <si>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</si>
  <si>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</si>
  <si>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</si>
  <si>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</si>
  <si>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</si>
  <si>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</si>
  <si>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</si>
  <si>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</si>
  <si>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</si>
  <si>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</si>
  <si>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</si>
  <si>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</si>
  <si>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</si>
  <si>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</si>
  <si>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</si>
  <si>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</si>
  <si>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</si>
  <si>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</si>
  <si>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</si>
  <si>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</si>
  <si>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</si>
  <si>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</si>
  <si>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</si>
  <si>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</si>
  <si>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</si>
  <si>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</si>
  <si>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</si>
  <si>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</si>
  <si>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</si>
  <si>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</si>
  <si>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</si>
  <si>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</si>
  <si>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</si>
  <si>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</si>
  <si>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</si>
  <si>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</si>
  <si>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</si>
  <si>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</si>
  <si>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</si>
  <si>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</si>
  <si>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</si>
  <si>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</si>
  <si>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</si>
  <si>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</si>
  <si>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</si>
  <si>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</si>
  <si>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</si>
  <si>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</si>
  <si>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</si>
  <si>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</si>
  <si>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</si>
  <si>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</si>
  <si>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</si>
  <si>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</si>
  <si>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</si>
  <si>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</si>
  <si>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</si>
  <si>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</si>
  <si>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</si>
  <si>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</si>
  <si>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</si>
  <si>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</si>
  <si>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</si>
  <si>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</si>
  <si>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</si>
  <si>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</si>
  <si>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</si>
  <si>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</si>
  <si>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</si>
  <si>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</si>
  <si>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</si>
  <si>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</si>
  <si>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</si>
  <si>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</si>
  <si>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</si>
  <si>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</si>
  <si>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</si>
  <si>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</si>
  <si>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</si>
  <si>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</si>
  <si>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</si>
  <si>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</si>
  <si>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</si>
  <si>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</si>
  <si>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</si>
  <si>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</si>
  <si>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</si>
  <si>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</si>
  <si>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</si>
  <si>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</si>
  <si>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</si>
  <si>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</si>
  <si>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</si>
  <si>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</si>
  <si>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</si>
  <si>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</si>
  <si>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</si>
  <si>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</si>
  <si>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</si>
  <si>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</si>
  <si>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</si>
  <si>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</si>
  <si>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</si>
  <si>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</si>
  <si>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</si>
  <si>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</si>
  <si>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</si>
  <si>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</si>
  <si>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</si>
  <si>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</si>
  <si>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</si>
  <si>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</si>
  <si>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</si>
  <si>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</si>
  <si>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</si>
  <si>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</si>
  <si>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</si>
  <si>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</si>
  <si>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</si>
  <si>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</si>
  <si>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</si>
  <si>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</si>
  <si>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</si>
  <si>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</si>
  <si>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</si>
  <si>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</si>
  <si>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</si>
  <si>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</si>
  <si>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</si>
  <si>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</si>
  <si>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</si>
  <si>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</si>
  <si>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</si>
  <si>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</si>
  <si>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</si>
  <si>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</si>
  <si>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</si>
  <si>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</si>
  <si>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</si>
  <si>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</si>
  <si>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</si>
  <si>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</si>
  <si>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</si>
  <si>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</si>
  <si>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</si>
  <si>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</si>
  <si>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</si>
  <si>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</si>
  <si>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</si>
  <si>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</si>
  <si>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</si>
  <si>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</si>
  <si>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</si>
  <si>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</si>
  <si>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</si>
  <si>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</si>
  <si>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</si>
  <si>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</si>
  <si>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</si>
  <si>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</si>
  <si>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</si>
  <si>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</si>
  <si>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</si>
  <si>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</si>
  <si>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</si>
  <si>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</si>
  <si>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</si>
  <si>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</si>
  <si>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</si>
  <si>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</si>
  <si>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</si>
  <si>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</si>
  <si>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</si>
  <si>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</si>
  <si>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</si>
  <si>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</si>
  <si>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</si>
  <si>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</si>
  <si>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</si>
  <si>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</si>
  <si>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</si>
  <si>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</si>
  <si>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</si>
  <si>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</si>
  <si>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</si>
  <si>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</si>
  <si>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</si>
  <si>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</si>
  <si>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</si>
  <si>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</si>
  <si>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</si>
  <si>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</si>
  <si>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</si>
  <si>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</si>
  <si>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</si>
  <si>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</si>
  <si>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</si>
  <si>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</si>
  <si>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</si>
  <si>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</si>
  <si>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</si>
  <si>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</si>
  <si>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</si>
  <si>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</si>
  <si>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</si>
  <si>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</si>
  <si>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</si>
  <si>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</si>
  <si>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</si>
  <si>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</si>
  <si>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</si>
  <si>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</si>
  <si>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</si>
  <si>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</si>
  <si>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</si>
  <si>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</si>
  <si>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</si>
  <si>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</si>
  <si>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</si>
  <si>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</si>
  <si>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</si>
  <si>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</si>
  <si>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</si>
  <si>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</si>
  <si>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</si>
  <si>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</si>
  <si>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</si>
  <si>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</si>
  <si>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</si>
  <si>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</si>
  <si>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</si>
  <si>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</si>
  <si>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</si>
  <si>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</si>
  <si>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</si>
  <si>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</si>
  <si>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</si>
  <si>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</si>
  <si>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</si>
  <si>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</si>
  <si>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</si>
  <si>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</si>
  <si>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</si>
  <si>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</si>
  <si>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</si>
  <si>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</si>
  <si>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</si>
  <si>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</si>
  <si>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</si>
  <si>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</si>
  <si>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</si>
  <si>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</si>
  <si>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</si>
  <si>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</si>
  <si>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</si>
  <si>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</si>
  <si>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</si>
  <si>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</si>
  <si>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</si>
  <si>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</si>
  <si>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</si>
  <si>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</si>
  <si>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</si>
  <si>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</si>
  <si>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</si>
  <si>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</si>
  <si>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</si>
  <si>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</si>
  <si>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</si>
  <si>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</si>
  <si>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</si>
  <si>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</si>
  <si>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</si>
  <si>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</si>
  <si>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</si>
  <si>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</si>
  <si>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</si>
  <si>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</si>
  <si>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</si>
  <si>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</si>
  <si>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</si>
  <si>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</si>
  <si>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</si>
  <si>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</si>
  <si>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</si>
  <si>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</si>
  <si>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</si>
  <si>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</si>
  <si>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</si>
  <si>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</si>
  <si>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</si>
  <si>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</si>
  <si>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</si>
  <si>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</si>
  <si>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</si>
  <si>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</si>
  <si>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</si>
  <si>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</si>
  <si>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</si>
  <si>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</si>
  <si>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</si>
  <si>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</si>
  <si>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</si>
  <si>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</si>
  <si>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</si>
  <si>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</si>
  <si>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</si>
  <si>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</si>
  <si>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</si>
  <si>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</si>
  <si>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</si>
  <si>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</si>
  <si>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</si>
  <si>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</si>
  <si>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</si>
  <si>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</si>
  <si>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</si>
  <si>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</si>
  <si>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</si>
  <si>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</si>
  <si>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</si>
  <si>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</si>
  <si>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</si>
  <si>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</si>
  <si>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</si>
  <si>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</si>
  <si>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</si>
  <si>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</si>
  <si>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</si>
  <si>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</si>
  <si>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</si>
  <si>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</si>
  <si>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</si>
  <si>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</si>
  <si>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</si>
  <si>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</si>
  <si>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</si>
  <si>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</si>
  <si>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</si>
  <si>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</si>
  <si>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</si>
  <si>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</si>
  <si>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</si>
  <si>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</si>
  <si>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</si>
  <si>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</si>
  <si>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</si>
  <si>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</si>
  <si>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</si>
  <si>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</si>
  <si>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</si>
  <si>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</si>
  <si>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</si>
  <si>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</si>
  <si>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</si>
  <si>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</si>
  <si>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</si>
  <si>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</si>
  <si>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</si>
  <si>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</si>
  <si>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</si>
  <si>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</si>
  <si>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</si>
  <si>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</si>
  <si>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</si>
  <si>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</si>
  <si>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</si>
  <si>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</si>
  <si>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</si>
  <si>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</si>
  <si>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</si>
  <si>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</si>
  <si>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</si>
  <si>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</si>
  <si>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</si>
  <si>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</si>
  <si>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</si>
  <si>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</si>
  <si>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</si>
  <si>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</si>
  <si>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</si>
  <si>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</si>
  <si>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</si>
  <si>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</si>
  <si>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</si>
  <si>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</si>
  <si>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</si>
  <si>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</si>
  <si>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</si>
  <si>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</si>
  <si>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</si>
  <si>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</si>
  <si>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</si>
  <si>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</si>
  <si>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</si>
  <si>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</si>
  <si>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</si>
  <si>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</si>
  <si>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</si>
  <si>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</si>
  <si>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</si>
  <si>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</si>
  <si>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</si>
  <si>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</si>
  <si>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</si>
  <si>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</si>
  <si>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</si>
  <si>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</si>
  <si>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</si>
  <si>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</si>
  <si>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</si>
  <si>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</si>
  <si>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</si>
  <si>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</si>
  <si>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</si>
  <si>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</si>
  <si>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</si>
  <si>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</si>
  <si>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</si>
  <si>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</si>
  <si>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</si>
  <si>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</si>
  <si>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</si>
  <si>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</si>
  <si>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</si>
  <si>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</si>
  <si>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</si>
  <si>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</si>
  <si>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</si>
  <si>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</si>
  <si>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</si>
  <si>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</si>
  <si>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</si>
  <si>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</si>
  <si>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</si>
  <si>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</si>
  <si>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</si>
  <si>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</si>
  <si>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</si>
  <si>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</si>
  <si>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</si>
  <si>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</si>
  <si>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</si>
  <si>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</si>
  <si>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</si>
  <si>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</si>
  <si>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</si>
  <si>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</si>
  <si>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</si>
  <si>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</si>
  <si>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</si>
  <si>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</si>
  <si>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</si>
  <si>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</si>
  <si>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</si>
  <si>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</si>
  <si>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</si>
  <si>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</si>
  <si>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</si>
  <si>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</si>
  <si>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</si>
  <si>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</si>
  <si>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</si>
  <si>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</si>
  <si>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</si>
  <si>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</si>
  <si>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</si>
  <si>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</si>
  <si>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</si>
  <si>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</si>
  <si>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</si>
  <si>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</si>
  <si>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</si>
  <si>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</si>
  <si>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</si>
  <si>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</si>
  <si>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</si>
  <si>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</si>
  <si>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</si>
  <si>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</si>
  <si>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</si>
  <si>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</si>
  <si>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</si>
  <si>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</si>
  <si>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</si>
  <si>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</si>
  <si>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</si>
  <si>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</si>
  <si>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</si>
  <si>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</si>
  <si>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</si>
  <si>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</si>
  <si>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</si>
  <si>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</si>
  <si>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</si>
  <si>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</si>
  <si>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</si>
  <si>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</si>
  <si>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</si>
  <si>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</si>
  <si>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</si>
  <si>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</si>
  <si>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</si>
  <si>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</si>
  <si>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</si>
  <si>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</si>
  <si>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</si>
  <si>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</si>
  <si>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</si>
  <si>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</si>
  <si>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</si>
  <si>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</si>
  <si>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</si>
  <si>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</si>
  <si>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</si>
  <si>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</si>
  <si>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</si>
  <si>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</si>
  <si>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</si>
  <si>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</si>
  <si>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</si>
  <si>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</si>
  <si>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</si>
  <si>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</si>
  <si>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</si>
  <si>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</si>
  <si>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</si>
  <si>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</si>
  <si>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</si>
  <si>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</si>
  <si>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</si>
  <si>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</si>
  <si>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</si>
  <si>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</si>
  <si>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</si>
  <si>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</si>
  <si>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</si>
  <si>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</si>
  <si>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</si>
  <si>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</si>
  <si>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</si>
  <si>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</si>
  <si>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</si>
  <si>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</si>
  <si>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</si>
  <si>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</si>
  <si>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</si>
  <si>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</si>
  <si>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</si>
  <si>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</si>
  <si>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</si>
  <si>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</si>
  <si>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</si>
  <si>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</si>
  <si>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</si>
  <si>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</si>
  <si>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</si>
  <si>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</si>
  <si>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</si>
  <si>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</si>
  <si>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</si>
  <si>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</si>
  <si>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</si>
  <si>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</si>
  <si>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</si>
  <si>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</si>
  <si>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</si>
  <si>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</si>
  <si>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</si>
  <si>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</si>
  <si>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</si>
  <si>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</si>
  <si>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</si>
  <si>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</si>
  <si>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</si>
  <si>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</si>
  <si>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</si>
  <si>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</si>
  <si>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</si>
  <si>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</si>
  <si>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</si>
  <si>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</si>
  <si>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</si>
  <si>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</si>
  <si>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</si>
  <si>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</si>
  <si>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</si>
  <si>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</si>
  <si>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</si>
  <si>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</si>
  <si>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</si>
  <si>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</si>
  <si>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</si>
  <si>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</si>
  <si>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</si>
  <si>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</si>
  <si>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</si>
  <si>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</si>
  <si>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</si>
  <si>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</si>
  <si>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</si>
  <si>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</si>
  <si>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</si>
  <si>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</si>
  <si>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</si>
  <si>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</si>
  <si>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</si>
  <si>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</si>
  <si>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</si>
  <si>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</si>
  <si>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</si>
  <si>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</si>
  <si>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</si>
  <si>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</si>
  <si>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</si>
  <si>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</si>
  <si>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</si>
  <si>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</si>
  <si>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</si>
  <si>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</si>
  <si>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</si>
  <si>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</si>
  <si>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</si>
  <si>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</si>
  <si>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</si>
  <si>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</si>
  <si>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</si>
  <si>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</si>
  <si>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</si>
  <si>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</si>
  <si>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</si>
  <si>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</si>
  <si>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</si>
  <si>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</si>
  <si>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</si>
  <si>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</si>
  <si>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</si>
  <si>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</si>
  <si>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</si>
  <si>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</si>
  <si>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</si>
  <si>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</si>
  <si>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</si>
  <si>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</si>
  <si>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</si>
  <si>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</si>
  <si>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</si>
  <si>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</si>
  <si>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</si>
  <si>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</si>
  <si>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</si>
  <si>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</si>
  <si>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</si>
  <si>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</si>
  <si>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</si>
  <si>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</si>
  <si>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</si>
  <si>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</si>
  <si>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</si>
  <si>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</si>
  <si>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</si>
  <si>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</si>
  <si>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</si>
  <si>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</si>
  <si>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</si>
  <si>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</si>
  <si>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</si>
  <si>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</si>
  <si>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</si>
  <si>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</si>
  <si>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</si>
  <si>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</si>
  <si>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</si>
  <si>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</si>
  <si>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</si>
  <si>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</si>
  <si>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</si>
  <si>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</si>
  <si>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</si>
  <si>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</si>
  <si>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</si>
  <si>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</si>
  <si>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</si>
  <si>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</si>
  <si>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</si>
  <si>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</si>
  <si>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</si>
  <si>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</si>
  <si>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</si>
  <si>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</si>
  <si>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</si>
  <si>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</si>
  <si>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</si>
  <si>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</si>
  <si>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</si>
  <si>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</si>
  <si>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</si>
  <si>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</si>
  <si>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</si>
  <si>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</si>
  <si>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</si>
  <si>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</si>
  <si>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</si>
  <si>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</si>
  <si>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</si>
  <si>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</si>
  <si>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</si>
  <si>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</si>
  <si>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</si>
  <si>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</si>
  <si>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</si>
  <si>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</si>
  <si>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</si>
  <si>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</si>
  <si>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</si>
  <si>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</si>
  <si>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</si>
  <si>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</si>
  <si>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</si>
  <si>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</si>
  <si>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</si>
  <si>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</si>
  <si>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</si>
  <si>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</si>
  <si>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</si>
  <si>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</si>
  <si>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</si>
  <si>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</si>
  <si>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</si>
  <si>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</si>
  <si>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</si>
  <si>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</si>
  <si>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</si>
  <si>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</si>
  <si>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</si>
  <si>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</si>
  <si>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</si>
  <si>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</si>
  <si>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</si>
  <si>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</si>
  <si>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</si>
  <si>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</si>
  <si>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</si>
  <si>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</si>
  <si>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</si>
  <si>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</si>
  <si>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</si>
  <si>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</si>
  <si>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</si>
  <si>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</si>
  <si>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</si>
  <si>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</si>
  <si>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</si>
  <si>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</si>
  <si>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</si>
  <si>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</si>
  <si>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</si>
  <si>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</si>
  <si>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</si>
  <si>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</si>
  <si>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</si>
  <si>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</si>
  <si>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</si>
  <si>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</si>
  <si>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</si>
  <si>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</si>
  <si>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</si>
  <si>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</si>
  <si>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</si>
  <si>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</si>
  <si>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</si>
  <si>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</si>
  <si>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</si>
  <si>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</si>
  <si>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</si>
  <si>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</si>
  <si>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</si>
  <si>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</si>
  <si>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</si>
  <si>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</si>
  <si>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</si>
  <si>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</si>
  <si>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</si>
  <si>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</si>
  <si>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</si>
  <si>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</si>
  <si>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</si>
  <si>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</si>
  <si>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</si>
  <si>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</si>
  <si>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</si>
  <si>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</si>
  <si>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</si>
  <si>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</si>
  <si>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</si>
  <si>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</si>
  <si>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</si>
  <si>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</si>
  <si>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</si>
  <si>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</si>
  <si>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</si>
  <si>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</si>
  <si>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</si>
  <si>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</si>
  <si>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</si>
  <si>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</si>
  <si>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</si>
  <si>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</si>
  <si>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</si>
  <si>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</si>
  <si>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</si>
  <si>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</si>
  <si>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</si>
  <si>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</si>
  <si>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</si>
  <si>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</si>
  <si>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</si>
  <si>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</si>
  <si>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</si>
  <si>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</si>
  <si>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</si>
  <si>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</si>
  <si>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</si>
  <si>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</si>
  <si>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</si>
  <si>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</si>
  <si>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</si>
  <si>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</si>
  <si>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</si>
  <si>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</si>
  <si>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</si>
  <si>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</si>
  <si>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</si>
  <si>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</si>
  <si>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</si>
  <si>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</si>
  <si>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</si>
  <si>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</si>
  <si>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</si>
  <si>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</si>
  <si>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</si>
  <si>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</si>
  <si>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</si>
  <si>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</si>
  <si>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</si>
  <si>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</si>
  <si>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</si>
  <si>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</si>
  <si>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</si>
  <si>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</si>
  <si>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</si>
  <si>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</si>
  <si>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</si>
  <si>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</si>
  <si>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</si>
  <si>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</si>
  <si>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</si>
  <si>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</si>
  <si>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</si>
  <si>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</si>
  <si>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</si>
  <si>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</si>
  <si>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</si>
  <si>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</si>
  <si>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</si>
  <si>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</si>
  <si>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</si>
  <si>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</si>
  <si>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</si>
  <si>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</si>
  <si>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</si>
  <si>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</si>
  <si>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</si>
  <si>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</si>
  <si>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</si>
  <si>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</si>
  <si>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</si>
  <si>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</si>
  <si>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</si>
  <si>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</si>
  <si>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</si>
  <si>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</si>
  <si>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</si>
  <si>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</si>
  <si>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</si>
  <si>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</si>
  <si>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</si>
  <si>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</si>
  <si>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</si>
  <si>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</si>
  <si>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</si>
  <si>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</si>
  <si>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</si>
  <si>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</si>
  <si>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</si>
  <si>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</si>
  <si>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</si>
  <si>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</si>
  <si>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</si>
  <si>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</si>
  <si>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</si>
  <si>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</si>
  <si>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</si>
  <si>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</si>
  <si>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</si>
  <si>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</si>
  <si>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</si>
  <si>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</si>
  <si>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</si>
  <si>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</si>
  <si>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</si>
  <si>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</si>
  <si>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</si>
  <si>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</si>
  <si>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</si>
  <si>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</si>
  <si>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</si>
  <si>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</si>
  <si>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</si>
  <si>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</si>
  <si>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</si>
  <si>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</si>
  <si>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</si>
  <si>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</si>
  <si>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</si>
  <si>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</si>
  <si>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</si>
  <si>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</si>
  <si>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</si>
  <si>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</si>
  <si>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</si>
  <si>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</si>
  <si>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</si>
  <si>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</si>
  <si>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</si>
  <si>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</si>
  <si>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</si>
  <si>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</si>
  <si>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</si>
  <si>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</si>
  <si>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</si>
  <si>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</si>
  <si>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</si>
  <si>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</si>
  <si>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</si>
  <si>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</si>
  <si>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</si>
  <si>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</si>
  <si>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</si>
  <si>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</si>
  <si>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</si>
  <si>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</si>
  <si>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</si>
  <si>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</si>
  <si>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</si>
  <si>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</si>
  <si>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</si>
  <si>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</si>
  <si>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</si>
  <si>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</si>
  <si>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</si>
  <si>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</si>
  <si>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</si>
  <si>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</si>
  <si>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</si>
  <si>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</si>
  <si>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</si>
  <si>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</si>
  <si>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</si>
  <si>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</si>
  <si>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</si>
  <si>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</si>
  <si>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</si>
  <si>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</si>
  <si>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</si>
  <si>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</si>
  <si>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</si>
  <si>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</si>
  <si>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</si>
  <si>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</si>
  <si>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</si>
  <si>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</si>
  <si>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</si>
  <si>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</si>
  <si>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</si>
  <si>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</si>
  <si>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</si>
  <si>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</si>
  <si>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</si>
  <si>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</si>
  <si>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</si>
  <si>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</si>
  <si>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</si>
  <si>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</si>
  <si>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</si>
  <si>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</si>
  <si>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</si>
  <si>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</si>
  <si>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</si>
  <si>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</si>
  <si>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</si>
  <si>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</si>
  <si>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</si>
  <si>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</si>
  <si>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</si>
  <si>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</si>
  <si>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</si>
  <si>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</si>
  <si>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</si>
  <si>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</si>
  <si>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</si>
  <si>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</si>
  <si>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</si>
  <si>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</si>
  <si>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</si>
  <si>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</si>
  <si>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</si>
  <si>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</si>
  <si>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</si>
  <si>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</si>
  <si>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</si>
  <si>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</si>
  <si>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</si>
  <si>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</si>
  <si>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</si>
  <si>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</si>
  <si>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</si>
  <si>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</si>
  <si>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</si>
  <si>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</si>
  <si>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</si>
  <si>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</si>
  <si>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</si>
  <si>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</si>
  <si>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</si>
  <si>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</si>
  <si>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</si>
  <si>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</si>
  <si>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</si>
  <si>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</si>
  <si>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</si>
  <si>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</si>
  <si>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</si>
  <si>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</si>
  <si>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</si>
  <si>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</si>
  <si>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</si>
  <si>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</si>
  <si>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</si>
  <si>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</si>
  <si>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</si>
  <si>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</si>
  <si>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</si>
  <si>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</si>
  <si>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</si>
  <si>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</si>
  <si>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</si>
  <si>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</si>
  <si>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</si>
  <si>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</si>
  <si>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</si>
  <si>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</si>
  <si>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</si>
  <si>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</si>
  <si>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</si>
  <si>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</si>
  <si>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</si>
  <si>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</si>
  <si>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</si>
  <si>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</si>
  <si>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</si>
  <si>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</si>
  <si>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</si>
  <si>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</si>
  <si>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</si>
  <si>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</si>
  <si>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</si>
  <si>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</si>
  <si>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</si>
  <si>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</si>
  <si>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</si>
  <si>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</si>
  <si>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</si>
  <si>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</si>
  <si>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</si>
  <si>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</si>
  <si>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</si>
  <si>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</si>
  <si>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</si>
  <si>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</si>
  <si>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</si>
  <si>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</si>
  <si>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</si>
  <si>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</si>
  <si>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</si>
  <si>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</si>
  <si>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</si>
  <si>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</si>
  <si>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</si>
  <si>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</si>
  <si>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</si>
  <si>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</si>
  <si>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</si>
  <si>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</si>
  <si>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</si>
  <si>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</si>
  <si>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</si>
  <si>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</si>
  <si>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</si>
  <si>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</si>
  <si>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</si>
  <si>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</si>
  <si>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</si>
  <si>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</si>
  <si>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</si>
  <si>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</si>
  <si>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</si>
  <si>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</si>
  <si>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</si>
  <si>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</si>
  <si>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</si>
  <si>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</si>
  <si>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</si>
  <si>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</si>
  <si>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</si>
  <si>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</si>
  <si>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</si>
  <si>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</si>
  <si>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</si>
  <si>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</si>
  <si>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</si>
  <si>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</si>
  <si>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</si>
  <si>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</si>
  <si>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</si>
  <si>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</si>
  <si>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</si>
  <si>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</si>
  <si>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</si>
  <si>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</si>
  <si>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</si>
  <si>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</si>
  <si>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</si>
  <si>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</si>
  <si>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</si>
  <si>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</si>
  <si>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</si>
  <si>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</si>
  <si>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</si>
  <si>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</si>
  <si>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</si>
  <si>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</si>
  <si>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</si>
  <si>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</si>
  <si>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</si>
  <si>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</si>
  <si>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</si>
  <si>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</si>
  <si>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</si>
  <si>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</si>
  <si>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</si>
  <si>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</si>
  <si>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</si>
  <si>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</si>
  <si>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</si>
  <si>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</si>
  <si>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</si>
  <si>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</si>
  <si>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</si>
  <si>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</si>
  <si>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</si>
  <si>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</si>
  <si>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</si>
  <si>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</si>
  <si>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</si>
  <si>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</si>
  <si>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</si>
  <si>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</si>
  <si>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</si>
  <si>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</si>
  <si>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</si>
  <si>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</si>
  <si>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</si>
  <si>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</si>
  <si>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</si>
  <si>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</si>
  <si>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</si>
  <si>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</si>
  <si>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</si>
  <si>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</si>
  <si>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</si>
  <si>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</si>
  <si>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</si>
  <si>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</si>
  <si>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</si>
  <si>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</si>
  <si>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</si>
  <si>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</si>
  <si>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</si>
  <si>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</si>
  <si>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</si>
  <si>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</si>
  <si>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</si>
  <si>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</si>
  <si>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</si>
  <si>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</si>
  <si>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</si>
  <si>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</si>
  <si>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</si>
  <si>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</si>
  <si>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</si>
  <si>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</si>
  <si>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</si>
  <si>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</si>
  <si>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</si>
  <si>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</si>
  <si>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</si>
  <si>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</si>
  <si>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</si>
  <si>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</si>
  <si>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</si>
  <si>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</si>
  <si>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</si>
  <si>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</si>
  <si>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</si>
  <si>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</si>
  <si>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</si>
  <si>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</si>
  <si>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</si>
  <si>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</si>
  <si>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</si>
  <si>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</si>
  <si>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</si>
  <si>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</si>
  <si>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</si>
  <si>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</si>
  <si>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</si>
  <si>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</si>
  <si>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</si>
  <si>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</si>
  <si>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</si>
  <si>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</si>
  <si>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</si>
  <si>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</si>
  <si>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</si>
  <si>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</si>
  <si>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</si>
  <si>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</si>
  <si>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</si>
  <si>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</si>
  <si>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</si>
  <si>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</si>
  <si>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</si>
  <si>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</si>
  <si>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</si>
  <si>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</si>
  <si>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</si>
  <si>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</si>
  <si>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</si>
  <si>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</si>
  <si>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</si>
  <si>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</si>
  <si>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</si>
  <si>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</si>
  <si>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</si>
  <si>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</si>
  <si>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</si>
  <si>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</si>
  <si>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</si>
  <si>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</si>
  <si>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</si>
  <si>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</si>
  <si>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</si>
  <si>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</si>
  <si>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</si>
  <si>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</si>
  <si>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</si>
  <si>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</si>
  <si>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</si>
  <si>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</si>
  <si>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</si>
  <si>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</si>
  <si>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</si>
  <si>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</si>
  <si>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</si>
  <si>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</si>
  <si>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</si>
  <si>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</si>
  <si>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</si>
  <si>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</si>
  <si>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</si>
  <si>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</si>
  <si>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</si>
  <si>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</si>
  <si>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</si>
  <si>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</si>
  <si>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</si>
  <si>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</si>
  <si>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</si>
  <si>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</si>
  <si>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</si>
  <si>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</si>
  <si>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</si>
  <si>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</si>
  <si>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</si>
  <si>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</si>
  <si>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</si>
  <si>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</si>
  <si>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</si>
  <si>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</si>
  <si>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</si>
  <si>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</si>
  <si>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</si>
  <si>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</si>
  <si>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</si>
  <si>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</si>
  <si>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</si>
  <si>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</si>
  <si>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</si>
  <si>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</si>
  <si>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</si>
  <si>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</si>
  <si>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</si>
  <si>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</si>
  <si>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</si>
  <si>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</si>
  <si>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</si>
  <si>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</si>
  <si>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</si>
  <si>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</si>
  <si>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</si>
  <si>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</si>
  <si>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</si>
  <si>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</si>
  <si>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</si>
  <si>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</si>
  <si>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</si>
  <si>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</si>
  <si>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</si>
  <si>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</si>
  <si>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</si>
  <si>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</si>
  <si>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</si>
  <si>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</si>
  <si>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</si>
  <si>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</si>
  <si>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</si>
  <si>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</si>
  <si>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</si>
  <si>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</si>
  <si>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</si>
  <si>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</si>
  <si>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</si>
  <si>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</si>
  <si>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</si>
  <si>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</si>
  <si>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</si>
  <si>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</si>
  <si>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</si>
  <si>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</si>
  <si>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</si>
  <si>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</si>
  <si>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</si>
  <si>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</si>
  <si>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</si>
  <si>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</si>
  <si>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</si>
  <si>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</si>
  <si>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</si>
  <si>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</si>
  <si>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</si>
  <si>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</si>
  <si>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</si>
  <si>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</si>
  <si>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</si>
  <si>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</si>
  <si>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</si>
  <si>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</si>
  <si>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</si>
  <si>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</si>
  <si>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</si>
  <si>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</si>
  <si>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</si>
  <si>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</si>
  <si>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</si>
  <si>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</si>
  <si>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</si>
  <si>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</si>
  <si>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</si>
  <si>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</si>
  <si>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</si>
  <si>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</si>
  <si>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</si>
  <si>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</si>
  <si>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</si>
  <si>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</si>
  <si>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</si>
  <si>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</si>
  <si>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</si>
  <si>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</si>
  <si>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</si>
  <si>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</si>
  <si>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</si>
  <si>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</si>
  <si>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</si>
  <si>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</si>
  <si>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</si>
  <si>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</si>
  <si>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</si>
  <si>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</si>
  <si>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</si>
  <si>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</si>
  <si>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</si>
  <si>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</si>
  <si>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</si>
  <si>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</si>
  <si>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</si>
  <si>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</si>
  <si>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</si>
  <si>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</si>
  <si>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</si>
  <si>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</si>
  <si>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</si>
  <si>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</si>
  <si>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</si>
  <si>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</si>
  <si>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</si>
  <si>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</si>
  <si>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</si>
  <si>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</si>
  <si>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</si>
  <si>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</si>
  <si>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</si>
  <si>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</si>
  <si>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</si>
  <si>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</si>
  <si>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</si>
  <si>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</si>
  <si>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</si>
  <si>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</si>
  <si>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</si>
  <si>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</si>
  <si>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</si>
  <si>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</si>
  <si>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</si>
  <si>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</si>
  <si>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</si>
  <si>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</si>
  <si>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</si>
  <si>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</si>
  <si>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</si>
  <si>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</si>
  <si>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</si>
  <si>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</si>
  <si>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</si>
  <si>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</si>
  <si>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</si>
  <si>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</si>
  <si>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</si>
  <si>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</si>
  <si>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</si>
  <si>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</si>
  <si>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</si>
  <si>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</si>
  <si>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</si>
  <si>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</si>
  <si>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</si>
  <si>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</si>
  <si>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</si>
  <si>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</si>
  <si>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</si>
  <si>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</si>
  <si>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</si>
  <si>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</si>
  <si>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</si>
  <si>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</si>
  <si>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</si>
  <si>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</si>
  <si>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</si>
  <si>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</si>
  <si>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</si>
  <si>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</si>
  <si>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</si>
  <si>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</si>
  <si>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</si>
  <si>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</si>
  <si>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</si>
  <si>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</si>
  <si>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</si>
  <si>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</si>
  <si>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</si>
  <si>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</si>
  <si>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</si>
  <si>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</si>
  <si>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</si>
  <si>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</si>
  <si>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</si>
  <si>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</si>
  <si>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</si>
  <si>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</si>
  <si>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</si>
  <si>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</si>
  <si>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</si>
  <si>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</si>
  <si>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</si>
  <si>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</si>
  <si>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</si>
  <si>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</si>
  <si>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</si>
  <si>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</si>
  <si>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</si>
  <si>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</si>
  <si>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</si>
  <si>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</si>
  <si>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</si>
  <si>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</si>
  <si>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</si>
  <si>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</si>
  <si>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</si>
  <si>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</si>
  <si>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</si>
  <si>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</si>
  <si>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</si>
  <si>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</si>
  <si>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</si>
  <si>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</si>
  <si>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</si>
  <si>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</si>
  <si>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</si>
  <si>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</si>
  <si>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</si>
  <si>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</si>
  <si>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</si>
  <si>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</si>
  <si>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</si>
  <si>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</si>
  <si>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</si>
  <si>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</si>
  <si>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</si>
  <si>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</si>
  <si>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</si>
  <si>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</si>
  <si>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</si>
  <si>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</si>
  <si>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</si>
  <si>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</si>
  <si>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</si>
  <si>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</si>
  <si>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</si>
  <si>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</si>
  <si>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</si>
  <si>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</si>
  <si>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</si>
  <si>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</si>
  <si>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</si>
  <si>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</si>
  <si>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</si>
  <si>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</si>
  <si>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</si>
  <si>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</si>
  <si>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</si>
  <si>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</si>
  <si>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</si>
  <si>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</si>
  <si>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</si>
  <si>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</si>
  <si>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</si>
  <si>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</si>
  <si>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</si>
  <si>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</si>
  <si>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</si>
  <si>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</si>
  <si>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</si>
  <si>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</si>
  <si>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</si>
  <si>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</si>
  <si>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</si>
  <si>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</si>
  <si>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</si>
  <si>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</si>
  <si>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</si>
  <si>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</si>
  <si>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</si>
  <si>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</si>
  <si>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</si>
  <si>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</si>
  <si>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</si>
  <si>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</si>
  <si>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</si>
  <si>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</si>
  <si>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</si>
  <si>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</si>
  <si>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</si>
  <si>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</si>
  <si>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</si>
  <si>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</si>
  <si>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</si>
  <si>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</si>
  <si>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</si>
  <si>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</si>
  <si>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</si>
  <si>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</si>
  <si>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</si>
  <si>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</si>
  <si>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</si>
  <si>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</si>
  <si>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</si>
  <si>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</si>
  <si>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</si>
  <si>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</si>
  <si>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</si>
  <si>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</si>
  <si>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</si>
  <si>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</si>
  <si>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</si>
  <si>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</si>
  <si>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</si>
  <si>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</si>
  <si>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</si>
  <si>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</si>
  <si>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</si>
  <si>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</si>
  <si>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</si>
  <si>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</si>
  <si>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</si>
  <si>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</si>
  <si>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</si>
  <si>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</si>
  <si>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</si>
  <si>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</si>
  <si>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</si>
  <si>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</si>
  <si>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</si>
  <si>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</si>
  <si>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</si>
  <si>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</si>
  <si>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</si>
  <si>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</si>
  <si>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</si>
  <si>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</si>
  <si>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</si>
  <si>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</si>
  <si>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</si>
  <si>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</si>
  <si>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</si>
  <si>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</si>
  <si>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</si>
  <si>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</si>
  <si>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</si>
  <si>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</si>
  <si>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</si>
  <si>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</si>
  <si>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</si>
  <si>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</si>
  <si>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</si>
  <si>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</si>
  <si>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</si>
  <si>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</si>
  <si>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</si>
  <si>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</si>
  <si>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</si>
  <si>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</si>
  <si>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</si>
  <si>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</si>
  <si>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</si>
  <si>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</si>
  <si>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</si>
  <si>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</si>
  <si>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</si>
  <si>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</si>
  <si>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</si>
  <si>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</si>
  <si>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</si>
  <si>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</si>
  <si>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</si>
  <si>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</si>
  <si>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</si>
  <si>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</si>
  <si>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</si>
  <si>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</si>
  <si>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</si>
  <si>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</si>
  <si>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</si>
  <si>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</si>
  <si>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</si>
  <si>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</si>
  <si>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</si>
  <si>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</si>
  <si>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</si>
  <si>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</si>
  <si>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</si>
  <si>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</si>
  <si>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</si>
  <si>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</si>
  <si>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</si>
  <si>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</si>
  <si>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</si>
  <si>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</si>
  <si>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</si>
  <si>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</si>
  <si>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</si>
  <si>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</si>
  <si>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</si>
  <si>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</si>
  <si>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</si>
  <si>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</si>
  <si>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</si>
  <si>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</si>
  <si>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</si>
  <si>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</si>
  <si>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</si>
  <si>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</si>
  <si>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</si>
  <si>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</si>
  <si>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</si>
  <si>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</si>
  <si>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</si>
  <si>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</si>
  <si>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</si>
  <si>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</si>
  <si>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</si>
  <si>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</si>
  <si>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</si>
  <si>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</si>
  <si>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</si>
  <si>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</si>
  <si>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</si>
  <si>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</si>
  <si>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</si>
  <si>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</si>
  <si>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</si>
  <si>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</si>
  <si>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</si>
  <si>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</si>
  <si>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</si>
  <si>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</si>
  <si>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</si>
  <si>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</si>
  <si>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</si>
  <si>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</si>
  <si>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</si>
  <si>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</si>
  <si>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</si>
  <si>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</si>
  <si>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</si>
  <si>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</si>
  <si>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</si>
  <si>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</si>
  <si>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</si>
  <si>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</si>
  <si>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</si>
  <si>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</si>
  <si>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</si>
  <si>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</si>
  <si>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</si>
  <si>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</si>
  <si>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</si>
  <si>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</si>
  <si>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</si>
  <si>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</si>
  <si>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</si>
  <si>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</si>
  <si>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</si>
  <si>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</si>
  <si>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</si>
  <si>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</si>
  <si>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</si>
  <si>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</si>
  <si>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</si>
  <si>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</si>
  <si>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</si>
  <si>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</si>
  <si>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</si>
  <si>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</si>
  <si>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</si>
  <si>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</si>
  <si>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</si>
  <si>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</si>
  <si>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</si>
  <si>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</si>
  <si>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</si>
  <si>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</si>
  <si>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</si>
  <si>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</si>
  <si>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</si>
  <si>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</si>
  <si>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</si>
  <si>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</si>
  <si>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</si>
  <si>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</si>
  <si>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</si>
  <si>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</si>
  <si>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</si>
  <si>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</si>
  <si>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</si>
  <si>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</si>
  <si>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</si>
  <si>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</si>
  <si>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</si>
  <si>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</si>
  <si>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</si>
  <si>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</si>
  <si>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</si>
  <si>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</si>
  <si>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</si>
  <si>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</si>
  <si>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</si>
  <si>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</si>
  <si>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</si>
  <si>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</si>
  <si>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</si>
  <si>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</si>
  <si>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</si>
  <si>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</si>
  <si>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</si>
  <si>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</si>
  <si>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</si>
  <si>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</si>
  <si>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</si>
  <si>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</si>
  <si>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</si>
  <si>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</si>
  <si>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</si>
  <si>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</si>
  <si>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</si>
  <si>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</si>
  <si>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</si>
  <si>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</si>
  <si>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</si>
  <si>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</si>
  <si>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</si>
  <si>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</si>
  <si>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</si>
  <si>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</si>
  <si>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</si>
  <si>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</si>
  <si>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</si>
  <si>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</si>
  <si>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</si>
  <si>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</si>
  <si>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</si>
  <si>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</si>
  <si>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</si>
  <si>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</si>
  <si>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</si>
  <si>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</si>
  <si>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</si>
  <si>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</si>
  <si>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</si>
  <si>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</si>
  <si>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</si>
  <si>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</si>
  <si>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</si>
  <si>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</si>
  <si>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</si>
  <si>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</si>
  <si>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</si>
  <si>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</si>
  <si>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</si>
  <si>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</si>
  <si>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</si>
  <si>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</si>
  <si>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</si>
  <si>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</si>
  <si>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</si>
  <si>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</si>
  <si>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</si>
  <si>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</si>
  <si>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</si>
  <si>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</si>
  <si>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</si>
  <si>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</si>
  <si>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</si>
  <si>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</si>
  <si>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</si>
  <si>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</si>
  <si>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</si>
  <si>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</si>
  <si>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</si>
  <si>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</si>
  <si>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</si>
  <si>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</si>
  <si>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</si>
  <si>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</si>
  <si>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</si>
  <si>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</si>
  <si>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</si>
  <si>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</si>
  <si>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</si>
  <si>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</si>
  <si>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</si>
  <si>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</si>
  <si>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</si>
  <si>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</si>
  <si>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</si>
  <si>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</si>
  <si>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</si>
  <si>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</si>
  <si>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</si>
  <si>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</si>
  <si>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</si>
  <si>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</si>
  <si>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</si>
  <si>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</si>
  <si>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</si>
  <si>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</si>
  <si>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</si>
  <si>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</si>
  <si>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</si>
  <si>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</si>
  <si>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</si>
  <si>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</si>
  <si>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</si>
  <si>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</si>
  <si>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</si>
  <si>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</si>
  <si>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</si>
  <si>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</si>
  <si>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</si>
  <si>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</si>
  <si>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</si>
  <si>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</si>
  <si>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</si>
  <si>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</si>
  <si>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</si>
  <si>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</si>
  <si>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</si>
  <si>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</si>
  <si>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</si>
  <si>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</si>
  <si>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</si>
  <si>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</si>
  <si>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</si>
  <si>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</si>
  <si>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</si>
  <si>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</si>
  <si>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</si>
  <si>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</si>
  <si>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</si>
  <si>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</si>
  <si>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</si>
  <si>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</si>
  <si>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</si>
  <si>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</si>
  <si>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</si>
  <si>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</si>
  <si>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</si>
  <si>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</si>
  <si>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</si>
  <si>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</si>
  <si>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</si>
  <si>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</si>
  <si>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</si>
  <si>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</si>
  <si>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</si>
  <si>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</si>
  <si>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</si>
  <si>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</si>
  <si>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</si>
  <si>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</si>
  <si>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</si>
  <si>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</si>
  <si>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</si>
  <si>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</si>
  <si>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</si>
  <si>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</si>
  <si>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</si>
  <si>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</si>
  <si>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</si>
  <si>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</si>
  <si>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</si>
  <si>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</si>
  <si>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</si>
  <si>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</si>
  <si>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</si>
  <si>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</si>
  <si>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</si>
  <si>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</si>
  <si>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</si>
  <si>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</si>
  <si>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</si>
  <si>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</si>
  <si>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</si>
  <si>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</si>
  <si>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</si>
  <si>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</si>
  <si>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</si>
  <si>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</si>
  <si>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</si>
  <si>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</si>
  <si>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</si>
  <si>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</si>
  <si>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</si>
  <si>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</si>
  <si>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</si>
  <si>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</si>
  <si>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</si>
  <si>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</si>
  <si>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</si>
  <si>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</si>
  <si>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</si>
  <si>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</si>
  <si>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</si>
  <si>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</si>
  <si>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</si>
  <si>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</si>
  <si>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</si>
  <si>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</si>
  <si>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</si>
  <si>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</si>
  <si>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</si>
  <si>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</si>
  <si>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</si>
  <si>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</si>
  <si>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</si>
  <si>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</si>
  <si>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</si>
  <si>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</si>
  <si>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</si>
  <si>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</si>
  <si>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</si>
  <si>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</si>
  <si>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</si>
  <si>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</si>
  <si>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</si>
  <si>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</si>
  <si>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</si>
  <si>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</si>
  <si>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</si>
  <si>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</si>
  <si>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</si>
  <si>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</si>
  <si>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</si>
  <si>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</si>
  <si>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</si>
  <si>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</si>
  <si>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</si>
  <si>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</si>
  <si>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</si>
  <si>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</si>
  <si>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</si>
  <si>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</si>
  <si>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</si>
  <si>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</si>
  <si>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</si>
  <si>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</si>
  <si>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</si>
  <si>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</si>
  <si>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</si>
  <si>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</si>
  <si>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</si>
  <si>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</si>
  <si>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</si>
  <si>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</si>
  <si>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</si>
  <si>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</si>
  <si>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</si>
  <si>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</si>
  <si>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</si>
  <si>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</si>
  <si>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</si>
  <si>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</si>
  <si>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</si>
  <si>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</si>
  <si>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</si>
  <si>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</si>
  <si>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</si>
  <si>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</si>
  <si>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</si>
  <si>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</si>
  <si>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</si>
  <si>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</si>
  <si>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</si>
  <si>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</si>
  <si>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</si>
  <si>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</si>
  <si>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</si>
  <si>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</si>
  <si>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</si>
  <si>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</si>
  <si>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</si>
  <si>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</si>
  <si>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</si>
  <si>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</si>
  <si>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</si>
  <si>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</si>
  <si>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</si>
  <si>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</si>
  <si>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</si>
  <si>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</si>
  <si>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</si>
  <si>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</si>
  <si>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</si>
  <si>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</si>
  <si>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</si>
  <si>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</si>
  <si>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</si>
  <si>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</si>
  <si>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</si>
  <si>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</si>
  <si>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</si>
  <si>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</si>
  <si>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</si>
  <si>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</si>
  <si>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</si>
  <si>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</si>
  <si>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</si>
  <si>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</si>
  <si>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</si>
  <si>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</si>
  <si>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</si>
  <si>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</si>
  <si>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</si>
  <si>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</si>
  <si>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</si>
  <si>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</si>
  <si>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</si>
  <si>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</si>
  <si>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</si>
  <si>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</si>
  <si>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</si>
  <si>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</si>
  <si>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</si>
  <si>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</si>
  <si>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</si>
  <si>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</si>
  <si>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</si>
  <si>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</si>
  <si>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</si>
  <si>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</si>
  <si>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</si>
  <si>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</si>
  <si>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</si>
  <si>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</si>
  <si>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</si>
  <si>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</si>
  <si>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</si>
  <si>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</si>
  <si>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</si>
  <si>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</si>
  <si>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</si>
  <si>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</si>
  <si>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</si>
  <si>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</si>
  <si>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</si>
  <si>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</si>
  <si>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</si>
  <si>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</si>
  <si>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</si>
  <si>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</si>
  <si>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</si>
  <si>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</si>
  <si>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</si>
  <si>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</si>
  <si>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</si>
  <si>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</si>
  <si>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</si>
  <si>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</si>
  <si>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</si>
  <si>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</si>
  <si>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</si>
  <si>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</si>
  <si>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</si>
  <si>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</si>
  <si>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</si>
  <si>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</si>
  <si>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</si>
  <si>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</si>
  <si>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</si>
  <si>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</si>
  <si>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</si>
  <si>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</si>
  <si>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</si>
  <si>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</si>
  <si>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</si>
  <si>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</si>
  <si>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</si>
  <si>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</si>
  <si>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</si>
  <si>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</si>
  <si>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</si>
  <si>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</si>
  <si>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</si>
  <si>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</si>
  <si>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</si>
  <si>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</si>
  <si>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</si>
  <si>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</si>
  <si>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</si>
  <si>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</si>
  <si>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</si>
  <si>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</si>
  <si>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</si>
  <si>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</si>
  <si>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</si>
  <si>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</si>
  <si>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</si>
  <si>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</si>
  <si>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</si>
  <si>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</si>
  <si>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</si>
  <si>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</si>
  <si>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</si>
  <si>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</si>
  <si>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</si>
  <si>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</si>
  <si>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</si>
  <si>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</si>
  <si>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</si>
  <si>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</si>
  <si>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</si>
  <si>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</si>
  <si>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</si>
  <si>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</si>
  <si>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</si>
  <si>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</si>
  <si>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</si>
  <si>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</si>
  <si>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</si>
  <si>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</si>
  <si>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</si>
  <si>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</si>
  <si>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</si>
  <si>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</si>
  <si>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</si>
  <si>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</si>
  <si>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</si>
  <si>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</si>
  <si>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</si>
  <si>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</si>
  <si>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</si>
  <si>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</si>
  <si>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</si>
  <si>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</si>
  <si>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</si>
  <si>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</si>
  <si>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</si>
  <si>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</si>
  <si>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</si>
  <si>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</si>
  <si>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</si>
  <si>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</si>
  <si>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</si>
  <si>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</si>
  <si>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</si>
  <si>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</si>
  <si>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</si>
  <si>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</si>
  <si>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</si>
  <si>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</si>
  <si>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</si>
  <si>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</si>
  <si>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</si>
  <si>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</si>
  <si>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</si>
  <si>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</si>
  <si>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</si>
  <si>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</si>
  <si>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</si>
  <si>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</si>
  <si>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</si>
  <si>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</si>
  <si>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</si>
  <si>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</si>
  <si>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</si>
  <si>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</si>
  <si>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</si>
  <si>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</si>
  <si>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</si>
  <si>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</si>
  <si>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</si>
  <si>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</si>
  <si>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</si>
  <si>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</si>
  <si>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</si>
  <si>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</si>
  <si>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</si>
  <si>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</si>
  <si>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</si>
  <si>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</si>
  <si>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</si>
  <si>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</si>
  <si>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</si>
  <si>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</si>
  <si>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</si>
  <si>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</si>
  <si>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</si>
  <si>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</si>
  <si>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</si>
  <si>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</si>
  <si>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</si>
  <si>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</si>
  <si>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</si>
  <si>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</si>
  <si>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</si>
  <si>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</si>
  <si>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</si>
  <si>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</si>
  <si>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</si>
  <si>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</si>
  <si>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</si>
  <si>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</si>
  <si>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</si>
  <si>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</si>
  <si>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</si>
  <si>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</si>
  <si>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</si>
  <si>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</si>
  <si>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</si>
  <si>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</si>
  <si>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</si>
  <si>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</si>
  <si>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</si>
  <si>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</si>
  <si>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</si>
  <si>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</si>
  <si>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</si>
  <si>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</si>
  <si>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</si>
  <si>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</si>
  <si>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</si>
  <si>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</si>
  <si>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</si>
  <si>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</si>
  <si>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</si>
  <si>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</si>
  <si>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</si>
  <si>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</si>
  <si>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</si>
  <si>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</si>
  <si>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</si>
  <si>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</si>
  <si>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</si>
  <si>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</si>
  <si>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</si>
  <si>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</si>
  <si>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</si>
  <si>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</si>
  <si>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</si>
  <si>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</si>
  <si>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</si>
  <si>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</si>
  <si>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</si>
  <si>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</si>
  <si>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</si>
  <si>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</si>
  <si>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</si>
  <si>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</si>
  <si>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</si>
  <si>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</si>
  <si>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</si>
  <si>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</si>
  <si>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</si>
  <si>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</si>
  <si>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</si>
  <si>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</si>
  <si>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</si>
  <si>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</si>
  <si>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</si>
  <si>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</si>
  <si>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</si>
  <si>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</si>
  <si>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</si>
  <si>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</si>
  <si>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</si>
  <si>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</si>
  <si>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</si>
  <si>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</si>
  <si>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</si>
  <si>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</si>
  <si>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</si>
  <si>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</si>
  <si>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</si>
  <si>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</si>
  <si>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</si>
  <si>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</si>
  <si>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</si>
  <si>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</si>
  <si>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</si>
  <si>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</si>
  <si>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</si>
  <si>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</si>
  <si>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</si>
  <si>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</si>
  <si>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</si>
  <si>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</si>
  <si>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</si>
  <si>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</si>
  <si>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</si>
  <si>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</si>
  <si>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</si>
  <si>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</si>
  <si>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</si>
  <si>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</si>
  <si>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</si>
  <si>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</si>
  <si>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</si>
  <si>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</si>
  <si>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</si>
  <si>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</si>
  <si>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</si>
  <si>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</si>
  <si>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</si>
  <si>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</si>
  <si>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</si>
  <si>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</si>
  <si>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</si>
  <si>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</si>
  <si>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</si>
  <si>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</si>
  <si>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</si>
  <si>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</si>
  <si>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</si>
  <si>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</si>
  <si>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</si>
  <si>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</si>
  <si>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</si>
  <si>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</si>
  <si>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</si>
  <si>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</si>
  <si>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</si>
  <si>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</si>
  <si>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</si>
  <si>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</si>
  <si>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</si>
  <si>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</si>
  <si>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</si>
  <si>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</si>
  <si>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</si>
  <si>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</si>
  <si>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</si>
  <si>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</si>
  <si>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</si>
  <si>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</si>
  <si>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</si>
  <si>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</si>
  <si>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</si>
  <si>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</si>
  <si>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</si>
  <si>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</si>
  <si>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</si>
  <si>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</si>
  <si>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</si>
  <si>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</si>
  <si>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</si>
  <si>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</si>
  <si>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</si>
  <si>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</si>
  <si>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</si>
  <si>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</si>
  <si>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</si>
  <si>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</si>
  <si>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</si>
  <si>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</si>
  <si>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</si>
  <si>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</si>
  <si>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</si>
  <si>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</si>
  <si>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</si>
  <si>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</si>
  <si>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</si>
  <si>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</si>
  <si>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</si>
  <si>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</si>
  <si>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</si>
  <si>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</si>
  <si>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</si>
  <si>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</si>
  <si>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</si>
  <si>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</si>
  <si>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</si>
  <si>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</si>
  <si>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</si>
  <si>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</si>
  <si>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</si>
  <si>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</si>
  <si>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</si>
  <si>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</si>
  <si>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</si>
  <si>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</si>
  <si>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</si>
  <si>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</si>
  <si>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</si>
  <si>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</si>
  <si>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</si>
  <si>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</si>
  <si>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</si>
  <si>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</si>
  <si>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</si>
  <si>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</si>
  <si>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</si>
  <si>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</si>
  <si>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</si>
  <si>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</si>
  <si>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</si>
  <si>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</si>
  <si>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</si>
  <si>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</si>
  <si>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</si>
  <si>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</si>
  <si>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</si>
  <si>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</si>
  <si>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</si>
  <si>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</si>
  <si>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</si>
  <si>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</si>
  <si>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</si>
  <si>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</si>
  <si>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</si>
  <si>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</si>
  <si>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</si>
  <si>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</si>
  <si>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</si>
  <si>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</si>
  <si>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</si>
  <si>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</si>
  <si>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</si>
  <si>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</si>
  <si>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</si>
  <si>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</si>
  <si>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</si>
  <si>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</si>
  <si>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</si>
  <si>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</si>
  <si>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</si>
  <si>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</si>
  <si>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</si>
  <si>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</si>
  <si>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</si>
  <si>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</si>
  <si>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</si>
  <si>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</si>
  <si>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</si>
  <si>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</si>
  <si>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</si>
  <si>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</si>
  <si>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</si>
  <si>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</si>
  <si>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</si>
  <si>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</si>
  <si>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</si>
  <si>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</si>
  <si>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</si>
  <si>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</si>
  <si>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</si>
  <si>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</si>
  <si>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</si>
  <si>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</si>
  <si>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</si>
  <si>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</si>
  <si>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</si>
  <si>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</si>
  <si>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</si>
  <si>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</si>
  <si>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</si>
  <si>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</si>
  <si>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</si>
  <si>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</si>
  <si>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</si>
  <si>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</si>
  <si>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</si>
  <si>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</si>
  <si>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</si>
  <si>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</si>
  <si>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</si>
  <si>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</si>
  <si>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</si>
  <si>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</si>
  <si>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</si>
  <si>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</si>
  <si>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</si>
  <si>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</si>
  <si>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</si>
  <si>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</si>
  <si>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</si>
  <si>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</si>
  <si>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</si>
  <si>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</si>
  <si>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</si>
  <si>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</si>
  <si>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</si>
  <si>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</si>
  <si>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</si>
  <si>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</si>
  <si>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</si>
  <si>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</si>
  <si>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</si>
  <si>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</si>
  <si>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</si>
  <si>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</si>
  <si>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</si>
  <si>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</si>
  <si>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</si>
  <si>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</si>
  <si>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</si>
  <si>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</si>
  <si>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</si>
  <si>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</si>
  <si>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</si>
  <si>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</si>
  <si>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</si>
  <si>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</si>
  <si>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</si>
  <si>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</si>
  <si>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</si>
  <si>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</si>
  <si>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</si>
  <si>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</si>
  <si>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</si>
  <si>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</si>
  <si>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</si>
  <si>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</si>
  <si>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</si>
  <si>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</si>
  <si>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</si>
  <si>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</si>
  <si>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</si>
  <si>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</si>
  <si>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</si>
  <si>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</si>
  <si>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</si>
  <si>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</si>
  <si>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</si>
  <si>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</si>
  <si>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</si>
  <si>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</si>
  <si>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</si>
  <si>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</si>
  <si>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</si>
  <si>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</si>
  <si>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</si>
  <si>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</si>
  <si>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</si>
  <si>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</si>
  <si>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</si>
  <si>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</si>
  <si>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</si>
  <si>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</si>
  <si>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</si>
  <si>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</si>
  <si>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</si>
  <si>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</si>
  <si>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</si>
  <si>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</si>
  <si>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</si>
  <si>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</si>
  <si>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</si>
  <si>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</si>
  <si>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</si>
  <si>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</si>
  <si>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</si>
  <si>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</si>
  <si>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</si>
  <si>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</si>
  <si>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</si>
  <si>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</si>
  <si>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</si>
  <si>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</si>
  <si>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</si>
  <si>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</si>
  <si>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</si>
  <si>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</si>
  <si>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</si>
  <si>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</si>
  <si>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</si>
  <si>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</si>
  <si>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</si>
  <si>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</si>
  <si>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</si>
  <si>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</si>
  <si>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</si>
  <si>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</si>
  <si>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</si>
  <si>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</si>
  <si>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</si>
  <si>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</si>
  <si>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</si>
  <si>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</si>
  <si>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</si>
  <si>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</si>
  <si>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</si>
  <si>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</si>
  <si>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</si>
  <si>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</si>
  <si>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</si>
  <si>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</si>
  <si>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</si>
  <si>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</si>
  <si>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</si>
  <si>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</si>
  <si>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</si>
  <si>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</si>
  <si>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</si>
  <si>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</si>
  <si>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</si>
  <si>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</si>
  <si>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</si>
  <si>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</si>
  <si>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</si>
  <si>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</si>
  <si>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</si>
  <si>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</si>
  <si>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</si>
  <si>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</si>
  <si>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</si>
  <si>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</si>
  <si>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</si>
  <si>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</si>
  <si>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</si>
  <si>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</si>
  <si>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</si>
  <si>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</si>
  <si>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</si>
  <si>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</si>
  <si>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</si>
  <si>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</si>
  <si>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</si>
  <si>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</si>
  <si>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</si>
  <si>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</si>
  <si>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</si>
  <si>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</si>
  <si>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</si>
  <si>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</si>
  <si>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</si>
  <si>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</si>
  <si>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</si>
  <si>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</si>
  <si>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</si>
  <si>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</si>
  <si>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</si>
  <si>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</si>
  <si>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</si>
  <si>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</si>
  <si>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</si>
  <si>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</si>
  <si>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</si>
  <si>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</si>
  <si>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</si>
  <si>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</si>
  <si>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</si>
  <si>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</si>
  <si>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</si>
  <si>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</si>
  <si>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</si>
  <si>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</si>
  <si>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</si>
  <si>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</si>
  <si>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</si>
  <si>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</si>
  <si>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</si>
  <si>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</si>
  <si>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</si>
  <si>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</si>
  <si>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</si>
  <si>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</si>
  <si>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</si>
  <si>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</si>
  <si>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</si>
  <si>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</si>
  <si>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</si>
  <si>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</si>
  <si>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</si>
  <si>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</si>
  <si>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</si>
  <si>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</si>
  <si>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</si>
  <si>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</si>
  <si>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</si>
  <si>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</si>
  <si>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</si>
  <si>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</si>
  <si>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</si>
  <si>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</si>
  <si>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</si>
  <si>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</si>
  <si>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</si>
  <si>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</si>
  <si>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</si>
  <si>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</si>
  <si>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</si>
  <si>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</si>
  <si>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</si>
  <si>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</si>
  <si>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</si>
  <si>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</si>
  <si>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</si>
  <si>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</si>
  <si>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</si>
  <si>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</si>
  <si>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</si>
  <si>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</si>
  <si>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</si>
  <si>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</si>
  <si>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</si>
  <si>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</si>
  <si>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</si>
  <si>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</si>
  <si>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</si>
  <si>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</si>
  <si>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</si>
  <si>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</si>
  <si>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</si>
  <si>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</si>
  <si>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</si>
  <si>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</si>
  <si>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</si>
  <si>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</si>
  <si>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</si>
  <si>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</si>
  <si>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</si>
  <si>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</si>
  <si>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</si>
  <si>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</si>
  <si>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</si>
  <si>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</si>
  <si>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</si>
  <si>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</si>
  <si>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</si>
  <si>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</si>
  <si>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</si>
  <si>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</si>
  <si>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</si>
  <si>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</si>
  <si>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</si>
  <si>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</si>
  <si>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</si>
  <si>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</si>
  <si>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</si>
  <si>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</si>
  <si>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</si>
  <si>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</si>
  <si>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</si>
  <si>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</si>
  <si>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</si>
  <si>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</si>
  <si>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</si>
  <si>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</si>
  <si>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</si>
  <si>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</si>
  <si>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</si>
  <si>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</si>
  <si>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</si>
  <si>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</si>
  <si>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</si>
  <si>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</si>
  <si>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</si>
  <si>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</si>
  <si>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</si>
  <si>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</si>
  <si>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</si>
  <si>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</si>
  <si>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</si>
  <si>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</si>
  <si>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</si>
  <si>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</si>
  <si>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</si>
  <si>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</si>
  <si>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</si>
  <si>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</si>
  <si>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</si>
  <si>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</si>
  <si>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</si>
  <si>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</si>
  <si>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</si>
  <si>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</si>
  <si>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</si>
  <si>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</si>
  <si>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</si>
  <si>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</si>
  <si>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</si>
  <si>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</si>
  <si>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</si>
  <si>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</si>
  <si>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</si>
  <si>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</si>
  <si>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</si>
  <si>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</si>
  <si>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</si>
  <si>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</si>
  <si>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</si>
  <si>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</si>
  <si>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</si>
  <si>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</si>
  <si>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</si>
  <si>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</si>
  <si>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</si>
  <si>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</si>
  <si>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</si>
  <si>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</si>
  <si>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</si>
  <si>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</si>
  <si>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</si>
  <si>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</si>
  <si>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</si>
  <si>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</si>
  <si>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</si>
  <si>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</si>
  <si>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</si>
  <si>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</si>
  <si>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</si>
  <si>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</si>
  <si>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</si>
  <si>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</si>
  <si>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</si>
  <si>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</si>
  <si>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</si>
  <si>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</si>
  <si>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</si>
  <si>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</si>
  <si>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</si>
  <si>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</si>
  <si>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</si>
  <si>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</si>
  <si>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</si>
  <si>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</si>
  <si>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</si>
  <si>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</si>
  <si>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</si>
  <si>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</si>
  <si>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</si>
  <si>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</si>
  <si>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</si>
  <si>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</si>
  <si>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</si>
  <si>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</si>
  <si>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</si>
  <si>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</si>
  <si>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</si>
  <si>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</si>
  <si>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</si>
  <si>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</si>
  <si>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</si>
  <si>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</si>
  <si>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</si>
  <si>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</si>
  <si>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</si>
  <si>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</si>
  <si>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</si>
  <si>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</si>
  <si>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</si>
  <si>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</si>
  <si>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</si>
  <si>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</si>
  <si>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</si>
  <si>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</si>
  <si>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</si>
  <si>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</si>
  <si>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</si>
  <si>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</si>
  <si>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</si>
  <si>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</si>
  <si>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</si>
  <si>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</si>
  <si>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</si>
  <si>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</si>
  <si>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</si>
  <si>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</si>
  <si>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</si>
  <si>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</si>
  <si>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</si>
  <si>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</si>
  <si>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</si>
  <si>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</si>
  <si>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</si>
  <si>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</si>
  <si>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</si>
  <si>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</si>
  <si>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</si>
  <si>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</si>
  <si>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</si>
  <si>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</si>
  <si>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</si>
  <si>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</si>
  <si>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</si>
  <si>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</si>
  <si>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</si>
  <si>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</si>
  <si>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</si>
  <si>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</si>
  <si>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</si>
  <si>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</si>
  <si>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</si>
  <si>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</si>
  <si>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</si>
  <si>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</si>
  <si>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</si>
  <si>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</si>
  <si>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</si>
  <si>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</si>
  <si>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</si>
  <si>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</si>
  <si>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</si>
  <si>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</si>
  <si>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</si>
  <si>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</si>
  <si>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</si>
  <si>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</si>
  <si>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</si>
  <si>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</si>
  <si>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</si>
  <si>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</si>
  <si>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</si>
  <si>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</si>
  <si>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</si>
  <si>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</si>
  <si>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</si>
  <si>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</si>
  <si>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</si>
  <si>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</si>
  <si>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</si>
  <si>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</si>
  <si>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</si>
  <si>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</si>
  <si>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</si>
  <si>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</si>
  <si>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</si>
  <si>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</si>
  <si>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</si>
  <si>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</si>
  <si>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</si>
  <si>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</si>
  <si>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</si>
  <si>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</si>
  <si>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</si>
  <si>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</si>
  <si>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</si>
  <si>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</si>
  <si>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</si>
  <si>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</si>
  <si>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</si>
  <si>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</si>
  <si>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</si>
  <si>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</si>
  <si>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</si>
  <si>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</si>
  <si>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</si>
  <si>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</si>
  <si>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</si>
  <si>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</si>
  <si>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</si>
  <si>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</si>
  <si>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</si>
  <si>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</si>
  <si>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</si>
  <si>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</si>
  <si>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</si>
  <si>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</si>
  <si>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</si>
  <si>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</si>
  <si>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</si>
  <si>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</si>
  <si>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</si>
  <si>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</si>
  <si>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</si>
  <si>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</si>
  <si>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</si>
  <si>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</si>
  <si>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</si>
  <si>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</si>
  <si>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</si>
  <si>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</si>
  <si>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</si>
  <si>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</si>
  <si>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</si>
  <si>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</si>
  <si>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</si>
  <si>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</si>
  <si>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</si>
  <si>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</si>
  <si>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</si>
  <si>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</si>
  <si>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</si>
  <si>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</si>
  <si>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</si>
  <si>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</si>
  <si>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</si>
  <si>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</si>
  <si>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</si>
  <si>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</si>
  <si>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</si>
  <si>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</si>
  <si>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</si>
  <si>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</si>
  <si>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</si>
  <si>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</si>
  <si>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</si>
  <si>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</si>
  <si>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</si>
  <si>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</si>
  <si>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</si>
  <si>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</si>
  <si>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</si>
  <si>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</si>
  <si>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</si>
  <si>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</si>
  <si>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</si>
  <si>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</si>
  <si>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</si>
  <si>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</si>
  <si>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</si>
  <si>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</si>
  <si>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</si>
  <si>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</si>
  <si>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</si>
  <si>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</si>
  <si>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</si>
  <si>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</si>
  <si>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</si>
  <si>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</si>
  <si>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</si>
  <si>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</si>
  <si>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</si>
  <si>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</si>
  <si>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</si>
  <si>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</si>
  <si>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</si>
  <si>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</si>
  <si>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</si>
  <si>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</si>
  <si>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</si>
  <si>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</si>
  <si>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</si>
  <si>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</si>
  <si>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</si>
  <si>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</si>
  <si>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</si>
  <si>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</si>
  <si>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</si>
  <si>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</si>
  <si>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</si>
  <si>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</si>
  <si>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</si>
  <si>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</si>
  <si>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</si>
  <si>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</si>
  <si>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</si>
  <si>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</si>
  <si>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</si>
  <si>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</si>
  <si>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</si>
  <si>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</si>
  <si>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</si>
  <si>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</si>
  <si>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</si>
  <si>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</si>
  <si>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</si>
  <si>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</si>
  <si>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</si>
  <si>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</si>
  <si>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</si>
  <si>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</si>
  <si>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</si>
  <si>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</si>
  <si>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</si>
  <si>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</si>
  <si>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</si>
  <si>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</si>
  <si>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</si>
  <si>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</si>
  <si>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</si>
  <si>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</si>
  <si>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</si>
  <si>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</si>
  <si>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</si>
  <si>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</si>
  <si>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</si>
  <si>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</si>
  <si>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</si>
  <si>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</si>
  <si>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</si>
  <si>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</si>
  <si>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</si>
  <si>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</si>
  <si>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</si>
  <si>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</si>
  <si>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</si>
  <si>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</si>
  <si>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</si>
  <si>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</si>
  <si>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</si>
  <si>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</si>
  <si>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</si>
  <si>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</si>
  <si>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</si>
  <si>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</si>
  <si>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</si>
  <si>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</si>
  <si>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</si>
  <si>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</si>
  <si>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</si>
  <si>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</si>
  <si>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</si>
  <si>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</si>
  <si>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</si>
  <si>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</si>
  <si>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</si>
  <si>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</si>
  <si>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</si>
  <si>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</si>
  <si>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</si>
  <si>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</si>
  <si>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</si>
  <si>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</si>
  <si>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</si>
  <si>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</si>
  <si>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</si>
  <si>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</si>
  <si>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</si>
  <si>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</si>
  <si>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</si>
  <si>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</si>
  <si>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</si>
  <si>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</si>
  <si>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</si>
  <si>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</si>
  <si>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</si>
  <si>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</si>
  <si>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</si>
  <si>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</si>
  <si>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</si>
  <si>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</si>
  <si>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</si>
  <si>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</si>
  <si>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</si>
  <si>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</si>
  <si>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</si>
  <si>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</si>
  <si>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</si>
  <si>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</si>
  <si>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</si>
  <si>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</si>
  <si>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</si>
  <si>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</si>
  <si>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</si>
  <si>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</si>
  <si>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</si>
  <si>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</si>
  <si>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</si>
  <si>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</si>
  <si>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</si>
  <si>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</si>
  <si>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</si>
  <si>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</si>
  <si>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</si>
  <si>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</si>
  <si>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</si>
  <si>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</si>
  <si>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</si>
  <si>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</si>
  <si>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</si>
  <si>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</si>
  <si>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</si>
  <si>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</si>
  <si>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</si>
  <si>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</si>
  <si>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</si>
  <si>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</si>
  <si>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</si>
  <si>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</si>
  <si>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</si>
  <si>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</si>
  <si>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</si>
  <si>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</si>
  <si>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</si>
  <si>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</si>
  <si>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</si>
  <si>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</si>
  <si>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</si>
  <si>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</si>
  <si>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</si>
  <si>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</si>
  <si>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</si>
  <si>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</si>
  <si>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</si>
  <si>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</si>
  <si>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</si>
  <si>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</si>
  <si>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</si>
  <si>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</si>
  <si>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</si>
  <si>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</si>
  <si>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</si>
  <si>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</si>
  <si>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</si>
  <si>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</si>
  <si>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</si>
  <si>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</si>
  <si>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</si>
  <si>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</si>
  <si>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</si>
  <si>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</si>
  <si>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</si>
  <si>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</si>
  <si>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</si>
  <si>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</si>
  <si>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</si>
  <si>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</si>
  <si>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</si>
  <si>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</si>
  <si>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</si>
  <si>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</si>
  <si>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</si>
  <si>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</si>
  <si>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</si>
  <si>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</si>
  <si>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</si>
  <si>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</si>
  <si>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</si>
  <si>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</si>
  <si>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</si>
  <si>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</si>
  <si>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</si>
  <si>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</si>
  <si>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</si>
  <si>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</si>
  <si>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</si>
  <si>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</si>
  <si>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</si>
  <si>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</si>
  <si>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</si>
  <si>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</si>
  <si>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</si>
  <si>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</si>
  <si>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</si>
  <si>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</si>
  <si>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</si>
  <si>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</si>
  <si>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</si>
  <si>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</si>
  <si>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</si>
  <si>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</si>
  <si>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</si>
  <si>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</si>
  <si>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</si>
  <si>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</si>
  <si>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</si>
  <si>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</si>
  <si>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</si>
  <si>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</si>
  <si>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</si>
  <si>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</si>
  <si>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</si>
  <si>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</si>
  <si>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</si>
  <si>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</si>
  <si>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</si>
  <si>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</si>
  <si>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</si>
  <si>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</si>
  <si>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</si>
  <si>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</si>
  <si>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</si>
  <si>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</si>
  <si>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</si>
  <si>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</si>
  <si>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</si>
  <si>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</si>
  <si>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</si>
  <si>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</si>
  <si>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</si>
  <si>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</si>
  <si>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</si>
  <si>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</si>
  <si>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</si>
  <si>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</si>
  <si>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</si>
  <si>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</si>
  <si>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</si>
  <si>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</si>
  <si>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</si>
  <si>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</si>
  <si>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</si>
  <si>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</si>
  <si>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</si>
  <si>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</si>
  <si>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</si>
  <si>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</si>
  <si>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</si>
  <si>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</si>
  <si>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</si>
  <si>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</si>
  <si>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</si>
  <si>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</si>
  <si>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</si>
  <si>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</si>
  <si>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</si>
  <si>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</si>
  <si>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</si>
  <si>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</si>
  <si>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</si>
  <si>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</si>
  <si>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</si>
  <si>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</si>
  <si>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</si>
  <si>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</si>
  <si>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</si>
  <si>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</si>
  <si>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</si>
  <si>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</si>
  <si>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</si>
  <si>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</si>
  <si>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</si>
  <si>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</si>
  <si>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</si>
  <si>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</si>
  <si>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</si>
  <si>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</si>
  <si>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</si>
  <si>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</si>
  <si>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</si>
  <si>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</si>
  <si>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</si>
  <si>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</si>
  <si>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</si>
  <si>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</si>
  <si>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</si>
  <si>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</si>
  <si>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</si>
  <si>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</si>
  <si>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</si>
  <si>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</si>
  <si>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</si>
  <si>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</si>
  <si>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</si>
  <si>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</si>
  <si>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</si>
  <si>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</si>
  <si>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</si>
  <si>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</si>
  <si>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</si>
  <si>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</si>
  <si>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</si>
  <si>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</si>
  <si>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</si>
  <si>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</si>
  <si>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</si>
  <si>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</si>
  <si>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</si>
  <si>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</si>
  <si>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</si>
  <si>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</si>
  <si>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</si>
  <si>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</si>
  <si>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</si>
  <si>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</si>
  <si>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</si>
  <si>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</si>
  <si>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</si>
  <si>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</si>
  <si>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</si>
  <si>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</si>
  <si>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</si>
  <si>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</si>
  <si>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</si>
  <si>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</si>
  <si>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</si>
  <si>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</si>
  <si>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</si>
  <si>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</si>
  <si>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</si>
  <si>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</si>
  <si>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</si>
  <si>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</si>
  <si>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</si>
  <si>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</si>
  <si>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</si>
  <si>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</si>
  <si>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</si>
  <si>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</si>
  <si>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</si>
  <si>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</si>
  <si>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</si>
  <si>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</si>
  <si>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</si>
  <si>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</si>
  <si>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</si>
  <si>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</si>
  <si>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</si>
  <si>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</si>
  <si>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</si>
  <si>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</si>
  <si>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</si>
  <si>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</si>
  <si>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</si>
  <si>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</si>
  <si>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</si>
  <si>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</si>
  <si>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</si>
  <si>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</si>
  <si>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</si>
  <si>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</si>
  <si>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</si>
  <si>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</si>
  <si>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</si>
  <si>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</si>
  <si>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</si>
  <si>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</si>
  <si>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</si>
  <si>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</si>
  <si>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</si>
  <si>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</si>
  <si>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</si>
  <si>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</si>
  <si>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</si>
  <si>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</si>
  <si>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</si>
  <si>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</si>
  <si>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</si>
  <si>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</si>
  <si>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</si>
  <si>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</si>
  <si>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</si>
  <si>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</si>
  <si>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</si>
  <si>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</si>
  <si>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</si>
  <si>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</si>
  <si>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</si>
  <si>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</si>
  <si>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</si>
  <si>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</si>
  <si>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</si>
  <si>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</si>
  <si>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</si>
  <si>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</si>
  <si>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</si>
  <si>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</si>
  <si>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</si>
  <si>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</si>
  <si>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</si>
  <si>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</si>
  <si>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</si>
  <si>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</si>
  <si>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</si>
  <si>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</si>
  <si>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</si>
  <si>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</si>
  <si>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</si>
  <si>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</si>
  <si>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</si>
  <si>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</si>
  <si>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</si>
  <si>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</si>
  <si>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</si>
  <si>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</si>
  <si>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</si>
  <si>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</si>
  <si>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</si>
  <si>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</si>
  <si>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</si>
  <si>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</si>
  <si>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</si>
  <si>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</si>
  <si>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</si>
  <si>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</si>
  <si>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</si>
  <si>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</si>
  <si>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</si>
  <si>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</si>
  <si>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</si>
  <si>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</si>
  <si>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</si>
  <si>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</si>
  <si>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</si>
  <si>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</si>
  <si>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</si>
  <si>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</si>
  <si>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</si>
  <si>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</si>
  <si>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</si>
  <si>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</si>
  <si>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</si>
  <si>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</si>
  <si>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</si>
  <si>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</si>
  <si>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</si>
  <si>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</si>
  <si>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</si>
  <si>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</si>
  <si>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</si>
  <si>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</si>
  <si>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</si>
  <si>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</si>
  <si>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</si>
  <si>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</si>
  <si>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</si>
  <si>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</si>
  <si>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</si>
  <si>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</si>
  <si>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</si>
  <si>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</si>
  <si>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</si>
  <si>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</si>
  <si>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</si>
  <si>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</si>
  <si>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</si>
  <si>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</si>
  <si>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</si>
  <si>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</si>
  <si>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</si>
  <si>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</si>
  <si>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</si>
  <si>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</si>
  <si>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</si>
  <si>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</si>
  <si>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</si>
  <si>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</si>
  <si>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</si>
  <si>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</si>
  <si>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</si>
  <si>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</si>
  <si>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</si>
  <si>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</si>
  <si>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</si>
  <si>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</si>
  <si>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</si>
  <si>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</si>
  <si>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</si>
  <si>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</si>
  <si>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</si>
  <si>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</si>
  <si>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</si>
  <si>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</si>
  <si>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</si>
  <si>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</si>
  <si>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</si>
  <si>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</si>
  <si>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</si>
  <si>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</si>
  <si>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</si>
  <si>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</si>
  <si>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</si>
  <si>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</si>
  <si>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</si>
  <si>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</si>
  <si>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</si>
  <si>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</si>
  <si>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</si>
  <si>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</si>
  <si>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</si>
  <si>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</si>
  <si>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</si>
  <si>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</si>
  <si>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</si>
  <si>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</si>
  <si>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</si>
  <si>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</si>
  <si>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</si>
  <si>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</si>
  <si>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</si>
  <si>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</si>
  <si>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</si>
  <si>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</si>
  <si>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</si>
  <si>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</si>
  <si>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</si>
  <si>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</si>
  <si>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</si>
  <si>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</si>
  <si>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</si>
  <si>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</si>
  <si>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</si>
  <si>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</si>
  <si>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</si>
  <si>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</si>
  <si>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</si>
  <si>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</si>
  <si>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</si>
  <si>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</si>
  <si>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</si>
  <si>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</si>
  <si>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</si>
  <si>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</si>
  <si>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</si>
  <si>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</si>
  <si>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</si>
  <si>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</si>
  <si>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</si>
  <si>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</si>
  <si>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</si>
  <si>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</si>
  <si>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</si>
  <si>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</si>
  <si>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</si>
  <si>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</si>
  <si>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</si>
  <si>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</si>
  <si>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</si>
  <si>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</si>
  <si>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</si>
  <si>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</si>
  <si>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</si>
  <si>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</si>
  <si>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</si>
  <si>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</si>
  <si>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</si>
  <si>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</si>
  <si>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</si>
  <si>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</si>
  <si>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</si>
  <si>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</si>
  <si>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</si>
  <si>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</si>
  <si>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</si>
  <si>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</si>
  <si>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</si>
  <si>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</si>
  <si>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</si>
  <si>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</si>
  <si>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</si>
  <si>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</si>
  <si>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</si>
  <si>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</si>
  <si>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</si>
  <si>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</si>
  <si>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</si>
  <si>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</si>
  <si>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</si>
  <si>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</si>
  <si>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</si>
  <si>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</si>
  <si>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</si>
  <si>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</si>
  <si>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</si>
  <si>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</si>
  <si>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</si>
  <si>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</si>
  <si>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</si>
  <si>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</si>
  <si>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</si>
  <si>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</si>
  <si>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</si>
  <si>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</si>
  <si>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</si>
  <si>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</si>
  <si>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</si>
  <si>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</si>
  <si>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</si>
  <si>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</si>
  <si>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</si>
  <si>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</si>
  <si>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</si>
  <si>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</si>
  <si>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</si>
  <si>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</si>
  <si>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</si>
  <si>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</si>
  <si>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</si>
  <si>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</si>
  <si>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</si>
  <si>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</si>
  <si>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</si>
  <si>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</si>
  <si>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</si>
  <si>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</si>
  <si>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</si>
  <si>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</si>
  <si>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</si>
  <si>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</si>
  <si>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</si>
  <si>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</si>
  <si>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</si>
  <si>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</si>
  <si>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</si>
  <si>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</si>
  <si>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</si>
  <si>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</si>
  <si>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</si>
  <si>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</si>
  <si>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</si>
  <si>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</si>
  <si>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</si>
  <si>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</si>
  <si>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</si>
  <si>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</si>
  <si>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</si>
  <si>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</si>
  <si>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</si>
  <si>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</si>
  <si>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</si>
  <si>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</si>
  <si>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</si>
  <si>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</si>
  <si>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</si>
  <si>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</si>
  <si>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</si>
  <si>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</si>
  <si>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</si>
  <si>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</si>
  <si>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</si>
  <si>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</si>
  <si>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</si>
  <si>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</si>
  <si>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</si>
  <si>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</si>
  <si>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</si>
  <si>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</si>
  <si>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</si>
  <si>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</si>
  <si>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</si>
  <si>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</si>
  <si>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</si>
  <si>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</si>
  <si>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</si>
  <si>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</si>
  <si>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</si>
  <si>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</si>
  <si>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</si>
  <si>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</si>
  <si>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</si>
  <si>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</si>
  <si>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</si>
  <si>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</si>
  <si>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</si>
  <si>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</si>
  <si>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</si>
  <si>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</si>
  <si>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</si>
  <si>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</si>
  <si>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</si>
  <si>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</si>
  <si>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</si>
  <si>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</si>
  <si>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</si>
  <si>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</si>
  <si>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</si>
  <si>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</si>
  <si>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</si>
  <si>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</si>
  <si>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</si>
  <si>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</si>
  <si>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</si>
  <si>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</si>
  <si>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</si>
  <si>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</si>
  <si>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</si>
  <si>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</si>
  <si>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</si>
  <si>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</si>
  <si>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</si>
  <si>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</si>
  <si>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</si>
  <si>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</si>
  <si>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</si>
  <si>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</si>
  <si>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</si>
  <si>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</si>
  <si>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</si>
  <si>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</si>
  <si>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</si>
  <si>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</si>
  <si>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</si>
  <si>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</si>
  <si>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</si>
  <si>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</si>
  <si>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</si>
  <si>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</si>
  <si>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</si>
  <si>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</si>
  <si>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</si>
  <si>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</si>
  <si>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</si>
  <si>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</si>
  <si>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</si>
  <si>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</si>
  <si>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</si>
  <si>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</si>
  <si>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</si>
  <si>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</si>
  <si>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</si>
  <si>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</si>
  <si>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</si>
  <si>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</si>
  <si>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</si>
  <si>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</si>
  <si>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</si>
  <si>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</si>
  <si>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</si>
  <si>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</si>
  <si>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</si>
  <si>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</si>
  <si>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</si>
  <si>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</si>
  <si>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</si>
  <si>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</si>
  <si>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</si>
  <si>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</si>
  <si>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</si>
  <si>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</si>
  <si>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</si>
  <si>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</si>
  <si>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</si>
  <si>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</si>
  <si>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</si>
  <si>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</si>
  <si>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</si>
  <si>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</si>
  <si>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</si>
  <si>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</si>
  <si>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</si>
  <si>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</si>
  <si>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</si>
  <si>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</si>
  <si>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</si>
  <si>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</si>
  <si>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</si>
  <si>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</si>
  <si>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</si>
  <si>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</si>
  <si>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</si>
  <si>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</si>
  <si>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</si>
  <si>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</si>
  <si>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</si>
  <si>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</si>
  <si>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</si>
  <si>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</si>
  <si>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</si>
  <si>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</si>
  <si>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</si>
  <si>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</si>
  <si>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</si>
  <si>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</si>
  <si>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</si>
  <si>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</si>
  <si>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</si>
  <si>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</si>
  <si>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</si>
  <si>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</si>
  <si>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</si>
  <si>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</si>
  <si>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</si>
  <si>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</si>
  <si>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</si>
  <si>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</si>
  <si>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</si>
  <si>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</si>
  <si>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</si>
  <si>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</si>
  <si>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</si>
  <si>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</si>
  <si>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</si>
  <si>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</si>
  <si>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</si>
  <si>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</si>
  <si>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</si>
  <si>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</si>
  <si>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</si>
  <si>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</si>
  <si>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</si>
  <si>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</si>
  <si>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</si>
  <si>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</si>
  <si>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</si>
  <si>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</si>
  <si>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</si>
  <si>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</si>
  <si>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</si>
  <si>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</si>
  <si>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</si>
  <si>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</si>
  <si>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</si>
  <si>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</si>
  <si>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</si>
  <si>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</si>
  <si>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</si>
  <si>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</si>
  <si>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</si>
  <si>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</si>
  <si>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</si>
  <si>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</si>
  <si>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</si>
  <si>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</si>
  <si>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</si>
  <si>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</si>
  <si>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</si>
  <si>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</si>
  <si>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</si>
  <si>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</si>
  <si>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</si>
  <si>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</si>
  <si>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</si>
  <si>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</si>
  <si>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</si>
  <si>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</si>
  <si>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</si>
  <si>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</si>
  <si>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</si>
  <si>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</si>
  <si>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</si>
  <si>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</si>
  <si>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</si>
  <si>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</si>
  <si>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</si>
  <si>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</si>
  <si>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</si>
  <si>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</si>
  <si>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</si>
  <si>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</si>
  <si>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</si>
  <si>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</si>
  <si>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</si>
  <si>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</si>
  <si>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</si>
  <si>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</si>
  <si>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</si>
  <si>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</si>
  <si>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</si>
  <si>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</si>
  <si>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</si>
  <si>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</si>
  <si>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</si>
  <si>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</si>
  <si>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</si>
  <si>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</si>
  <si>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</si>
  <si>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</si>
  <si>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</si>
  <si>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</si>
  <si>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</si>
  <si>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</si>
  <si>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</si>
  <si>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</si>
  <si>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</si>
  <si>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</si>
  <si>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</si>
  <si>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</si>
  <si>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</si>
  <si>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</si>
  <si>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</si>
  <si>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</si>
  <si>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</si>
  <si>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</si>
  <si>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</si>
  <si>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</si>
  <si>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</si>
  <si>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</si>
  <si>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</si>
  <si>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</si>
  <si>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</si>
  <si>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</si>
  <si>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</si>
  <si>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</si>
  <si>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</si>
  <si>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</si>
  <si>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</si>
  <si>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</si>
  <si>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</si>
  <si>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</si>
  <si>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</si>
  <si>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</si>
  <si>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</si>
  <si>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</si>
  <si>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</si>
  <si>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</si>
  <si>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</si>
  <si>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</si>
  <si>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</si>
  <si>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</si>
  <si>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</si>
  <si>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</si>
  <si>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</si>
  <si>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</si>
  <si>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</si>
  <si>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</si>
  <si>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</si>
  <si>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</si>
  <si>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</si>
  <si>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</si>
  <si>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</si>
  <si>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</si>
  <si>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</si>
  <si>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</si>
  <si>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</si>
  <si>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</si>
  <si>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</si>
  <si>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</si>
  <si>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</si>
  <si>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</si>
  <si>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</si>
  <si>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</si>
  <si>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</si>
  <si>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</si>
  <si>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</si>
  <si>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</si>
  <si>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</si>
  <si>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</si>
  <si>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</si>
  <si>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</si>
  <si>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</si>
  <si>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</si>
  <si>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</si>
  <si>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</si>
  <si>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</si>
  <si>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</si>
  <si>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</si>
  <si>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</si>
  <si>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</si>
  <si>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</si>
  <si>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</si>
  <si>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</si>
  <si>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</si>
  <si>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</si>
  <si>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</si>
  <si>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</si>
  <si>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</si>
  <si>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</si>
  <si>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</si>
  <si>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</si>
  <si>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</si>
  <si>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</si>
  <si>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</si>
  <si>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</si>
  <si>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</si>
  <si>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</si>
  <si>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</si>
  <si>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</si>
  <si>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</si>
  <si>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</si>
  <si>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</si>
  <si>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</si>
  <si>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</si>
  <si>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</si>
  <si>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</si>
  <si>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</si>
  <si>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</si>
  <si>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</si>
  <si>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</si>
  <si>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</si>
  <si>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</si>
  <si>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</si>
  <si>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</si>
  <si>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</si>
  <si>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</si>
  <si>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</si>
  <si>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</si>
  <si>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</si>
  <si>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</si>
  <si>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</si>
  <si>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</si>
  <si>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</si>
  <si>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</si>
  <si>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</si>
  <si>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</si>
  <si>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</si>
  <si>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</si>
  <si>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</si>
  <si>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</si>
  <si>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</si>
  <si>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</si>
  <si>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</si>
  <si>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</si>
  <si>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</si>
  <si>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</si>
  <si>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</si>
  <si>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</si>
  <si>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</si>
  <si>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</si>
  <si>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</si>
  <si>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</si>
  <si>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</si>
  <si>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</si>
  <si>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</si>
  <si>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</si>
  <si>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</si>
  <si>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</si>
  <si>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</si>
  <si>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</si>
  <si>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</si>
  <si>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</si>
  <si>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</si>
  <si>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</si>
  <si>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</si>
  <si>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</si>
  <si>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</si>
  <si>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</si>
  <si>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</si>
  <si>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</si>
  <si>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</si>
  <si>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</si>
  <si>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</si>
  <si>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</si>
  <si>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</si>
  <si>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</si>
  <si>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</si>
  <si>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</si>
  <si>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</si>
  <si>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</si>
  <si>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</si>
  <si>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</si>
  <si>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</si>
  <si>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</si>
  <si>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</si>
  <si>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</si>
  <si>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</si>
  <si>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</si>
  <si>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</si>
  <si>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</si>
  <si>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</si>
  <si>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</si>
  <si>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</si>
  <si>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</si>
  <si>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</si>
  <si>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</si>
  <si>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</si>
  <si>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</si>
  <si>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</si>
  <si>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</si>
  <si>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</si>
  <si>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</si>
  <si>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</si>
  <si>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</si>
  <si>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</si>
  <si>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</si>
  <si>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</si>
  <si>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</si>
  <si>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</si>
  <si>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</si>
  <si>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</si>
  <si>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</si>
  <si>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</si>
  <si>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</si>
  <si>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</si>
  <si>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</si>
  <si>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</si>
  <si>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</si>
  <si>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</si>
  <si>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</si>
  <si>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</si>
  <si>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</si>
  <si>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</si>
  <si>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</si>
  <si>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</si>
  <si>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</si>
  <si>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</si>
  <si>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</si>
  <si>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</si>
  <si>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</si>
  <si>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</si>
  <si>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</si>
  <si>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</si>
  <si>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</si>
  <si>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</si>
  <si>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</si>
  <si>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</si>
  <si>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</si>
  <si>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</si>
  <si>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</si>
  <si>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</si>
  <si>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</si>
  <si>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</si>
  <si>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</si>
  <si>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</si>
  <si>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</si>
  <si>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</si>
  <si>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</si>
  <si>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</si>
  <si>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</si>
  <si>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</si>
  <si>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</si>
  <si>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</si>
  <si>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</si>
  <si>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</si>
  <si>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</si>
  <si>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</si>
  <si>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</si>
  <si>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</si>
  <si>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</si>
  <si>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</si>
  <si>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</si>
  <si>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</si>
  <si>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</si>
  <si>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</si>
  <si>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</si>
  <si>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</si>
  <si>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</si>
  <si>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</si>
  <si>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</si>
  <si>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</si>
  <si>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</si>
  <si>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</si>
  <si>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</si>
  <si>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</si>
  <si>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</si>
  <si>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</si>
  <si>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</si>
  <si>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</si>
  <si>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</si>
  <si>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</si>
  <si>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</si>
  <si>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</si>
  <si>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</si>
  <si>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</si>
  <si>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</si>
  <si>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</si>
  <si>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</si>
  <si>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</si>
  <si>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</si>
  <si>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</si>
  <si>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</si>
  <si>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</si>
  <si>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</si>
  <si>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</si>
  <si>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</si>
  <si>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</si>
  <si>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</si>
  <si>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</si>
  <si>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</si>
  <si>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</si>
  <si>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</si>
  <si>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</si>
  <si>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</si>
  <si>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</si>
  <si>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</si>
  <si>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</si>
  <si>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</si>
  <si>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</si>
  <si>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</si>
  <si>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</si>
  <si>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</si>
  <si>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</si>
  <si>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</si>
  <si>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</si>
  <si>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</si>
  <si>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</si>
  <si>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</si>
  <si>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</si>
  <si>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</si>
  <si>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</si>
  <si>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</si>
  <si>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</si>
  <si>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</si>
  <si>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</si>
  <si>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</si>
  <si>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</si>
  <si>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</si>
  <si>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</si>
  <si>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</si>
  <si>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</si>
  <si>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</si>
  <si>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</si>
  <si>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</si>
  <si>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</si>
  <si>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</si>
  <si>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</si>
  <si>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</si>
  <si>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</si>
  <si>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</si>
  <si>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</si>
  <si>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</si>
  <si>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</si>
  <si>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</si>
  <si>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</si>
  <si>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</si>
  <si>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</si>
  <si>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</si>
  <si>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</si>
  <si>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</si>
  <si>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</si>
  <si>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</si>
  <si>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</si>
  <si>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</si>
  <si>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</si>
  <si>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</si>
  <si>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</si>
  <si>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</si>
  <si>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</si>
  <si>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</si>
  <si>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</si>
  <si>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</si>
  <si>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</si>
  <si>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</si>
  <si>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</si>
  <si>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</si>
  <si>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</si>
  <si>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</si>
  <si>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</si>
  <si>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</si>
  <si>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</si>
  <si>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</si>
  <si>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</si>
  <si>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</si>
  <si>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</si>
  <si>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</si>
  <si>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</si>
  <si>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</si>
  <si>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</si>
  <si>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</si>
  <si>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</si>
  <si>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</si>
  <si>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</si>
  <si>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</si>
  <si>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</si>
  <si>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</si>
  <si>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</si>
  <si>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</si>
  <si>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</si>
  <si>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</si>
  <si>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</si>
  <si>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</si>
  <si>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</si>
  <si>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</si>
  <si>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</si>
  <si>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</si>
  <si>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</si>
  <si>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</si>
  <si>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</si>
  <si>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</si>
  <si>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</si>
  <si>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</si>
  <si>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</si>
  <si>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</si>
  <si>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</si>
  <si>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</si>
  <si>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</si>
  <si>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</si>
  <si>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</si>
  <si>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</si>
  <si>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</si>
  <si>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</si>
  <si>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</si>
  <si>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</si>
  <si>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</si>
  <si>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</si>
  <si>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</si>
  <si>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</si>
  <si>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</si>
  <si>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</si>
  <si>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</si>
  <si>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</si>
  <si>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</si>
  <si>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</si>
  <si>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</si>
  <si>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</si>
  <si>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</si>
  <si>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</si>
  <si>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</si>
  <si>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</si>
  <si>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</si>
  <si>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</si>
  <si>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</si>
  <si>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</si>
  <si>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</si>
  <si>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</si>
  <si>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</si>
  <si>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</si>
  <si>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</si>
  <si>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</si>
  <si>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</si>
  <si>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</si>
  <si>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</si>
  <si>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</si>
  <si>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</si>
  <si>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</si>
  <si>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</si>
  <si>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</si>
  <si>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</si>
  <si>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</si>
  <si>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</si>
  <si>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</si>
  <si>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</si>
  <si>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</si>
  <si>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</si>
  <si>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</si>
  <si>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</si>
  <si>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</si>
  <si>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</si>
  <si>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</si>
  <si>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</si>
  <si>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</si>
  <si>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</si>
  <si>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</si>
  <si>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</si>
  <si>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</si>
  <si>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</si>
  <si>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</si>
  <si>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</si>
  <si>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</si>
  <si>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</si>
  <si>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</si>
  <si>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</si>
  <si>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</si>
  <si>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</si>
  <si>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</si>
  <si>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</si>
  <si>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</si>
  <si>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</si>
  <si>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</si>
  <si>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</si>
  <si>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</si>
  <si>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</si>
  <si>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</si>
  <si>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</si>
  <si>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</si>
  <si>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</si>
  <si>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</si>
  <si>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</si>
  <si>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</si>
  <si>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</si>
  <si>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</si>
  <si>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</si>
  <si>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</si>
  <si>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</si>
  <si>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</si>
  <si>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</si>
  <si>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</si>
  <si>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</si>
  <si>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</si>
  <si>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</si>
  <si>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</si>
  <si>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</si>
  <si>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</si>
  <si>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</si>
  <si>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</si>
  <si>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</si>
  <si>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</si>
  <si>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</si>
  <si>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</si>
  <si>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</si>
  <si>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</si>
  <si>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</si>
  <si>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</si>
  <si>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</si>
  <si>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</si>
  <si>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</si>
  <si>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</si>
  <si>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</si>
  <si>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</si>
  <si>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</si>
  <si>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</si>
  <si>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</si>
  <si>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</si>
  <si>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</si>
  <si>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</si>
  <si>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</si>
  <si>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</si>
  <si>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</si>
  <si>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</si>
  <si>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</si>
  <si>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</si>
  <si>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</si>
  <si>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</si>
  <si>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</si>
  <si>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</si>
  <si>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</si>
  <si>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</si>
  <si>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</si>
  <si>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</si>
  <si>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</si>
  <si>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</si>
  <si>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</si>
  <si>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</si>
  <si>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</si>
  <si>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</si>
  <si>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</si>
  <si>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</si>
  <si>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</si>
  <si>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</si>
  <si>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</si>
  <si>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</si>
  <si>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</si>
  <si>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</si>
  <si>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</si>
  <si>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</si>
  <si>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</si>
  <si>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</si>
  <si>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</si>
  <si>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</si>
  <si>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</si>
  <si>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</si>
  <si>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</si>
  <si>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</si>
  <si>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</si>
  <si>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</si>
  <si>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</si>
  <si>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</si>
  <si>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</si>
  <si>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</si>
  <si>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</si>
  <si>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</si>
  <si>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</si>
  <si>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</si>
  <si>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</si>
  <si>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</si>
  <si>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</si>
  <si>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</si>
  <si>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</si>
  <si>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</si>
  <si>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</si>
  <si>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</si>
  <si>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</si>
  <si>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</si>
  <si>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</si>
  <si>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</si>
  <si>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</si>
  <si>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</si>
  <si>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</si>
  <si>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</si>
  <si>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</si>
  <si>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</si>
  <si>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</si>
  <si>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</si>
  <si>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</si>
  <si>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</si>
  <si>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</si>
  <si>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</si>
  <si>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</si>
  <si>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</si>
  <si>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</si>
  <si>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</si>
  <si>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</si>
  <si>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</si>
  <si>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</si>
  <si>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</si>
  <si>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</si>
  <si>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</si>
  <si>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</si>
  <si>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</si>
  <si>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</si>
  <si>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</si>
  <si>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</si>
  <si>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</si>
  <si>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</si>
  <si>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</si>
  <si>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</si>
  <si>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</si>
  <si>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</si>
  <si>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</si>
  <si>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</si>
  <si>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</si>
  <si>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</si>
  <si>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</si>
  <si>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</si>
  <si>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</si>
  <si>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</si>
  <si>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</si>
  <si>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</si>
  <si>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</si>
  <si>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</si>
  <si>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</si>
  <si>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</si>
  <si>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</si>
  <si>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</si>
  <si>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</si>
  <si>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</si>
  <si>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</si>
  <si>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</si>
  <si>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</si>
  <si>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</si>
  <si>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</si>
  <si>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</si>
  <si>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</si>
  <si>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</si>
  <si>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</si>
  <si>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</si>
  <si>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</si>
  <si>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</si>
  <si>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</si>
  <si>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</si>
  <si>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</si>
  <si>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</si>
  <si>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</si>
  <si>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</si>
  <si>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</si>
  <si>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</si>
  <si>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</si>
  <si>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</si>
  <si>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</si>
  <si>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</si>
  <si>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</si>
  <si>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</si>
  <si>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</si>
  <si>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</si>
  <si>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</si>
  <si>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</si>
  <si>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</si>
  <si>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</si>
  <si>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</si>
  <si>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</si>
  <si>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</si>
  <si>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</si>
  <si>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</si>
  <si>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</si>
  <si>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</si>
  <si>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</si>
  <si>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</si>
  <si>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</si>
  <si>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</si>
  <si>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</si>
  <si>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</si>
  <si>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</si>
  <si>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</si>
  <si>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</si>
  <si>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</si>
  <si>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</si>
  <si>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</si>
  <si>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</si>
  <si>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</si>
  <si>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</si>
  <si>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</si>
  <si>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</si>
  <si>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</si>
  <si>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</si>
  <si>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</si>
  <si>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</si>
  <si>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</si>
  <si>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</si>
  <si>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</si>
  <si>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</si>
  <si>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</si>
  <si>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</si>
  <si>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</si>
  <si>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</si>
  <si>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</si>
  <si>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</si>
  <si>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</si>
  <si>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</si>
  <si>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</si>
  <si>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</si>
  <si>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</si>
  <si>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</si>
  <si>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</si>
  <si>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</si>
  <si>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</si>
  <si>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</si>
  <si>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</si>
  <si>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</si>
  <si>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</si>
  <si>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</si>
  <si>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</si>
  <si>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</si>
  <si>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</si>
  <si>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</si>
  <si>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</si>
  <si>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</si>
  <si>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</si>
  <si>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</si>
  <si>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</si>
  <si>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</si>
  <si>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</si>
  <si>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</si>
  <si>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</si>
  <si>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</si>
  <si>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</si>
  <si>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</si>
  <si>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</si>
  <si>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</si>
  <si>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</si>
  <si>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</si>
  <si>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</si>
  <si>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</si>
  <si>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</si>
  <si>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</si>
  <si>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</si>
  <si>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</si>
  <si>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</si>
  <si>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</si>
  <si>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</si>
  <si>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</si>
  <si>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</si>
  <si>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</si>
  <si>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</si>
  <si>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</si>
  <si>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</si>
  <si>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</si>
  <si>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</si>
  <si>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</si>
  <si>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</si>
  <si>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</si>
  <si>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</si>
  <si>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</si>
  <si>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</si>
  <si>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</si>
  <si>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</si>
  <si>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</si>
  <si>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</si>
  <si>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</si>
  <si>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</si>
  <si>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</si>
  <si>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</si>
  <si>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</si>
  <si>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</si>
  <si>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</si>
  <si>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</si>
  <si>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</si>
  <si>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</si>
  <si>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</si>
  <si>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</si>
  <si>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</si>
  <si>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</si>
  <si>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</si>
  <si>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</si>
  <si>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</si>
  <si>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</si>
  <si>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</si>
  <si>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</si>
  <si>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</si>
  <si>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</si>
  <si>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</si>
  <si>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</si>
  <si>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</si>
  <si>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</si>
  <si>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</si>
  <si>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</si>
  <si>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</si>
  <si>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</si>
  <si>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</si>
  <si>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</si>
  <si>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</si>
  <si>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</si>
  <si>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</si>
  <si>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</si>
  <si>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</si>
  <si>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</si>
  <si>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</si>
  <si>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</si>
  <si>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</si>
  <si>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</si>
  <si>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</si>
  <si>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</si>
  <si>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</si>
  <si>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</si>
  <si>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</si>
  <si>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</si>
  <si>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</si>
  <si>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</si>
  <si>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</si>
  <si>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</si>
  <si>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</si>
  <si>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</si>
  <si>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</si>
  <si>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</si>
  <si>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</si>
  <si>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</si>
  <si>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</si>
  <si>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</si>
  <si>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</si>
  <si>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</si>
  <si>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</si>
  <si>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</si>
  <si>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</si>
  <si>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</si>
  <si>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</si>
  <si>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</si>
  <si>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</si>
  <si>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</si>
  <si>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</si>
  <si>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</si>
  <si>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</si>
  <si>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</si>
  <si>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</si>
  <si>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</si>
  <si>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</si>
  <si>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</si>
  <si>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</si>
  <si>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</si>
  <si>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</si>
  <si>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</si>
  <si>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</si>
  <si>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</si>
  <si>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</si>
  <si>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</si>
  <si>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</si>
  <si>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</si>
  <si>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</si>
  <si>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</si>
  <si>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</si>
  <si>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</si>
  <si>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</si>
  <si>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</si>
  <si>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</si>
  <si>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</si>
  <si>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</si>
  <si>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</si>
  <si>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</si>
  <si>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</si>
  <si>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</si>
  <si>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</si>
  <si>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</si>
  <si>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</si>
  <si>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</si>
  <si>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</si>
  <si>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</si>
  <si>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</si>
  <si>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</si>
  <si>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</si>
  <si>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</si>
  <si>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</si>
  <si>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</si>
  <si>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</si>
  <si>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</si>
  <si>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</si>
  <si>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</si>
  <si>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</si>
  <si>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</si>
  <si>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</si>
  <si>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</si>
  <si>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</si>
  <si>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</si>
  <si>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</si>
  <si>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</si>
  <si>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</si>
  <si>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</si>
  <si>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</si>
  <si>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</si>
  <si>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</si>
  <si>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</si>
  <si>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</si>
  <si>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</si>
  <si>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</si>
  <si>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</si>
  <si>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</si>
  <si>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</si>
  <si>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</si>
  <si>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</si>
  <si>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</si>
  <si>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</si>
  <si>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</si>
  <si>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</si>
  <si>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</si>
  <si>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</si>
  <si>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</si>
  <si>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</si>
  <si>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</si>
  <si>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</si>
  <si>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</si>
  <si>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</si>
  <si>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</si>
  <si>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</si>
  <si>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</si>
  <si>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</si>
  <si>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</si>
  <si>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</si>
  <si>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</si>
  <si>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</si>
  <si>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</si>
  <si>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</si>
  <si>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</si>
  <si>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</si>
  <si>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</si>
  <si>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</si>
  <si>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</si>
  <si>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</si>
  <si>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</si>
  <si>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</si>
  <si>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</si>
  <si>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</si>
  <si>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</si>
  <si>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</si>
  <si>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</si>
  <si>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</si>
  <si>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</si>
  <si>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</si>
  <si>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</si>
  <si>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</si>
  <si>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</si>
  <si>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</si>
  <si>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</si>
  <si>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</si>
  <si>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</si>
  <si>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</si>
  <si>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</si>
  <si>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</si>
  <si>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</si>
  <si>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</si>
  <si>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</si>
  <si>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</si>
  <si>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</si>
  <si>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</si>
  <si>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</si>
  <si>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</si>
  <si>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</si>
  <si>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</si>
  <si>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</si>
  <si>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</si>
  <si>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</si>
  <si>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</si>
  <si>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</si>
  <si>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</si>
  <si>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</si>
  <si>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</si>
  <si>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</si>
  <si>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</si>
  <si>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</si>
  <si>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</si>
  <si>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</si>
  <si>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</si>
  <si>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</si>
  <si>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</si>
  <si>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</si>
  <si>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</si>
  <si>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</si>
  <si>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</si>
  <si>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</si>
  <si>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</si>
  <si>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</si>
  <si>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</si>
  <si>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</si>
  <si>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</si>
  <si>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</si>
  <si>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</si>
  <si>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</si>
  <si>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</si>
  <si>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</si>
  <si>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</si>
  <si>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</si>
  <si>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</si>
  <si>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</si>
  <si>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</si>
  <si>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</si>
  <si>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</si>
  <si>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</si>
  <si>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</si>
  <si>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</si>
  <si>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</si>
  <si>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</si>
  <si>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</si>
  <si>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</si>
  <si>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</si>
  <si>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</si>
  <si>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</si>
  <si>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</si>
  <si>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</si>
  <si>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</si>
  <si>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</si>
  <si>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</si>
  <si>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</si>
  <si>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</si>
  <si>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</si>
  <si>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</si>
  <si>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</si>
  <si>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</si>
  <si>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</si>
  <si>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</si>
  <si>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</si>
  <si>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</si>
  <si>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</si>
  <si>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</si>
  <si>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</si>
  <si>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</si>
  <si>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</si>
  <si>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</si>
  <si>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</si>
  <si>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</si>
  <si>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</si>
  <si>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</si>
  <si>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</si>
  <si>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</si>
  <si>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</si>
  <si>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</si>
  <si>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</si>
  <si>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</si>
  <si>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</si>
  <si>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</si>
  <si>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</si>
  <si>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</si>
  <si>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</si>
  <si>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</si>
  <si>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</si>
  <si>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</si>
  <si>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</si>
  <si>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</si>
  <si>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</si>
  <si>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</si>
  <si>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</si>
  <si>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</si>
  <si>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</si>
  <si>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</si>
  <si>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</si>
  <si>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</si>
  <si>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</si>
  <si>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</si>
  <si>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</si>
  <si>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</si>
  <si>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</si>
  <si>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</si>
  <si>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</si>
  <si>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</si>
  <si>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</si>
  <si>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</si>
  <si>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</si>
  <si>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</si>
  <si>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</si>
  <si>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</si>
  <si>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</si>
  <si>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</si>
  <si>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</si>
  <si>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</si>
  <si>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</si>
  <si>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</si>
  <si>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</si>
  <si>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</si>
  <si>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</si>
  <si>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</si>
  <si>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</si>
  <si>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</si>
  <si>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</si>
  <si>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</si>
  <si>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</si>
  <si>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</si>
  <si>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</si>
  <si>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</si>
  <si>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</si>
  <si>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</si>
  <si>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</si>
  <si>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</si>
  <si>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</si>
  <si>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</si>
  <si>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</si>
  <si>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</si>
  <si>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</si>
  <si>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</si>
  <si>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</si>
  <si>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</si>
  <si>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</si>
  <si>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</si>
  <si>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</si>
  <si>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</si>
  <si>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</si>
  <si>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</si>
  <si>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</si>
  <si>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</si>
  <si>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</si>
  <si>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</si>
  <si>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</si>
  <si>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</si>
  <si>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</si>
  <si>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</si>
  <si>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</si>
  <si>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</si>
  <si>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</si>
  <si>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</si>
  <si>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</si>
  <si>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</si>
  <si>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</si>
  <si>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</si>
  <si>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</si>
  <si>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</si>
  <si>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</si>
  <si>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</si>
  <si>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</si>
  <si>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</si>
  <si>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</si>
  <si>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</si>
  <si>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</si>
  <si>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</si>
  <si>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</si>
  <si>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</si>
  <si>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</si>
  <si>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</si>
  <si>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</si>
  <si>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</si>
  <si>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</si>
  <si>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</si>
  <si>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</si>
  <si>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</si>
  <si>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</si>
  <si>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</si>
  <si>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</si>
  <si>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</si>
  <si>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</si>
  <si>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</si>
  <si>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</si>
  <si>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</si>
  <si>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</si>
  <si>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</si>
  <si>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</si>
  <si>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</si>
  <si>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</si>
  <si>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</si>
  <si>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</si>
  <si>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</si>
  <si>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</si>
  <si>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</si>
  <si>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</si>
  <si>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</si>
  <si>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</si>
  <si>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</si>
  <si>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</si>
  <si>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</si>
  <si>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</si>
  <si>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</si>
  <si>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</si>
  <si>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</si>
  <si>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</si>
  <si>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</si>
  <si>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</si>
  <si>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</si>
  <si>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</si>
  <si>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</si>
  <si>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</si>
  <si>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</si>
  <si>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</si>
  <si>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</si>
  <si>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</si>
  <si>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</si>
  <si>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</si>
  <si>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</si>
  <si>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</si>
  <si>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</si>
  <si>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</si>
  <si>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</si>
  <si>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</si>
  <si>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</si>
  <si>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</si>
  <si>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</si>
  <si>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</si>
  <si>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</si>
  <si>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</si>
  <si>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</si>
  <si>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</si>
  <si>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</si>
  <si>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</si>
  <si>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</si>
  <si>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</si>
  <si>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</si>
  <si>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</si>
  <si>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</si>
  <si>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</si>
  <si>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</si>
  <si>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</si>
  <si>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</si>
  <si>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</si>
  <si>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</si>
  <si>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</si>
  <si>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</si>
  <si>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</si>
  <si>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</si>
  <si>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</si>
  <si>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</si>
  <si>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</si>
  <si>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</si>
  <si>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</si>
  <si>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</si>
  <si>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</si>
  <si>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</si>
  <si>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</si>
  <si>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</si>
  <si>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</si>
  <si>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</si>
  <si>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</si>
  <si>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</si>
  <si>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</si>
  <si>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</si>
  <si>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</si>
  <si>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</si>
  <si>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</si>
  <si>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</si>
  <si>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</si>
  <si>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</si>
  <si>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</si>
  <si>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</si>
  <si>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</si>
  <si>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</si>
  <si>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</si>
  <si>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</si>
  <si>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</si>
  <si>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</si>
  <si>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</si>
  <si>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</si>
  <si>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</si>
  <si>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</si>
  <si>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</si>
  <si>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</si>
  <si>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</si>
  <si>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</si>
  <si>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</si>
  <si>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</si>
  <si>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</si>
  <si>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</si>
  <si>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</si>
  <si>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</si>
  <si>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</si>
  <si>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</si>
  <si>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</si>
  <si>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</si>
  <si>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</si>
  <si>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</si>
  <si>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</si>
  <si>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</si>
  <si>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</si>
  <si>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</si>
  <si>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</si>
  <si>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</si>
  <si>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</si>
  <si>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</si>
  <si>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</si>
  <si>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</si>
  <si>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</si>
  <si>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</si>
  <si>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</si>
  <si>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</si>
  <si>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</si>
  <si>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</si>
  <si>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</si>
  <si>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</si>
  <si>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</si>
  <si>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</si>
  <si>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</si>
  <si>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</si>
  <si>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</si>
  <si>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</si>
  <si>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</si>
  <si>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</si>
  <si>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</si>
  <si>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</si>
  <si>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</si>
  <si>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</si>
  <si>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</si>
  <si>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</si>
  <si>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</si>
  <si>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</si>
  <si>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</si>
  <si>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</si>
  <si>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</si>
  <si>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</si>
  <si>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</si>
  <si>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</si>
  <si>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</si>
  <si>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</si>
  <si>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</si>
  <si>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</si>
  <si>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</si>
  <si>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</si>
  <si>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</si>
  <si>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</si>
  <si>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</si>
  <si>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</si>
  <si>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</si>
  <si>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</si>
  <si>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</si>
  <si>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</si>
  <si>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</si>
  <si>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</si>
  <si>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</si>
  <si>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</si>
  <si>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</si>
  <si>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</si>
  <si>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</si>
  <si>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</si>
  <si>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</si>
  <si>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</si>
  <si>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</si>
  <si>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</si>
  <si>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</si>
  <si>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</si>
  <si>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</si>
  <si>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</si>
  <si>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</si>
  <si>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</si>
  <si>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</si>
  <si>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</si>
  <si>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</si>
  <si>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</si>
  <si>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</si>
  <si>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</si>
  <si>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</si>
  <si>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</si>
  <si>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</si>
  <si>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</si>
  <si>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</si>
  <si>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</si>
  <si>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</si>
  <si>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</si>
  <si>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</si>
  <si>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</si>
  <si>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</si>
  <si>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</si>
  <si>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</si>
  <si>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</si>
  <si>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</si>
  <si>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</si>
  <si>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</si>
  <si>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</si>
  <si>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</si>
  <si>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</si>
  <si>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</si>
  <si>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</si>
  <si>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</si>
  <si>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</si>
  <si>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</si>
  <si>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</si>
  <si>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</si>
  <si>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</si>
  <si>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</si>
  <si>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</si>
  <si>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</si>
  <si>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</si>
  <si>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</si>
  <si>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</si>
  <si>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</si>
  <si>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</si>
  <si>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</si>
  <si>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</si>
  <si>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</si>
  <si>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</si>
  <si>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</si>
  <si>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</si>
  <si>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</si>
  <si>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</si>
  <si>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</si>
  <si>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</si>
  <si>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</si>
  <si>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</si>
  <si>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</si>
  <si>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</si>
  <si>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</si>
  <si>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</si>
  <si>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</si>
  <si>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</si>
  <si>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</si>
  <si>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</si>
  <si>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</si>
  <si>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</si>
  <si>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</si>
  <si>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</si>
  <si>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</si>
  <si>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</si>
  <si>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</si>
  <si>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</si>
  <si>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</si>
  <si>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</si>
  <si>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</si>
  <si>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</si>
  <si>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</si>
  <si>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</si>
  <si>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</si>
  <si>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</si>
  <si>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</si>
  <si>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</si>
  <si>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</si>
  <si>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</si>
  <si>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</si>
  <si>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</si>
  <si>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</si>
  <si>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</si>
  <si>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</si>
  <si>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</si>
  <si>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</si>
  <si>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</si>
  <si>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</si>
  <si>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</si>
  <si>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</si>
  <si>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</si>
  <si>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</si>
  <si>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</si>
  <si>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</si>
  <si>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</si>
  <si>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</si>
  <si>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</si>
  <si>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</si>
  <si>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</si>
  <si>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</si>
  <si>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</si>
  <si>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</si>
  <si>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</si>
  <si>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</si>
  <si>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</si>
  <si>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</si>
  <si>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</si>
  <si>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</si>
  <si>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</si>
  <si>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</si>
  <si>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</si>
  <si>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</si>
  <si>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</si>
  <si>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</si>
  <si>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</si>
  <si>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</si>
  <si>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</si>
  <si>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</si>
  <si>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</si>
  <si>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</si>
  <si>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</si>
  <si>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</si>
  <si>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</si>
  <si>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</si>
  <si>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</si>
  <si>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</si>
  <si>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</si>
  <si>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</si>
  <si>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</si>
  <si>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</si>
  <si>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</si>
  <si>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</si>
  <si>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</si>
  <si>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</si>
  <si>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</si>
  <si>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</si>
  <si>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</si>
  <si>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</si>
  <si>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</si>
  <si>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</si>
  <si>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</si>
  <si>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</si>
  <si>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</si>
  <si>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</si>
  <si>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</si>
  <si>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</si>
  <si>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</si>
  <si>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</si>
  <si>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</si>
  <si>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</si>
  <si>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</si>
  <si>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</si>
  <si>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</si>
  <si>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</si>
  <si>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</si>
  <si>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</si>
  <si>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</si>
  <si>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</si>
  <si>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</si>
  <si>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</si>
  <si>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</si>
  <si>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</si>
  <si>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</si>
  <si>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</si>
  <si>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</si>
  <si>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</si>
  <si>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</si>
  <si>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</si>
  <si>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</si>
  <si>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</si>
  <si>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</si>
  <si>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</si>
  <si>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</si>
  <si>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</si>
  <si>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</si>
  <si>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</si>
  <si>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</si>
  <si>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</si>
  <si>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</si>
  <si>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</si>
  <si>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</si>
  <si>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</si>
  <si>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</si>
  <si>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</si>
  <si>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</si>
  <si>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</si>
  <si>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</si>
  <si>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</si>
  <si>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</si>
  <si>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</si>
  <si>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</si>
  <si>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</si>
  <si>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</si>
  <si>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</si>
  <si>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</si>
  <si>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</si>
  <si>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</si>
  <si>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</si>
  <si>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</si>
  <si>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</si>
  <si>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</si>
  <si>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</si>
  <si>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</si>
  <si>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</si>
  <si>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</si>
  <si>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</si>
  <si>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</si>
  <si>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</si>
  <si>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</si>
  <si>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</si>
  <si>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</si>
  <si>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</si>
  <si>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</si>
  <si>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</si>
  <si>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</si>
  <si>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</si>
  <si>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</si>
  <si>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</si>
  <si>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</si>
  <si>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</si>
  <si>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</si>
  <si>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</si>
  <si>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</si>
  <si>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</si>
  <si>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</si>
  <si>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</si>
  <si>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</si>
  <si>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</si>
  <si>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</si>
  <si>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</si>
  <si>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</si>
  <si>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</si>
  <si>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</si>
  <si>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</si>
  <si>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</si>
  <si>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</si>
  <si>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</si>
  <si>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</si>
  <si>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</si>
  <si>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</si>
  <si>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</si>
  <si>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</si>
  <si>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</si>
  <si>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</si>
  <si>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</si>
  <si>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</si>
  <si>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</si>
  <si>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</si>
  <si>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</si>
  <si>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</si>
  <si>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</si>
  <si>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</si>
  <si>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</si>
  <si>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</si>
  <si>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</si>
  <si>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</si>
  <si>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</si>
  <si>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</si>
  <si>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</si>
  <si>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</si>
  <si>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</si>
  <si>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</si>
  <si>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</si>
  <si>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</si>
  <si>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</si>
  <si>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</si>
  <si>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</si>
  <si>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</si>
  <si>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</si>
  <si>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</si>
  <si>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</si>
  <si>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</si>
  <si>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</si>
  <si>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</si>
  <si>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</si>
  <si>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</si>
  <si>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</si>
  <si>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</si>
  <si>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</si>
  <si>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</si>
  <si>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</si>
  <si>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</si>
  <si>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</si>
  <si>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</si>
  <si>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</si>
  <si>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</si>
  <si>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</si>
  <si>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</si>
  <si>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</si>
  <si>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</si>
  <si>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</si>
  <si>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</si>
  <si>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</si>
  <si>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</si>
  <si>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</si>
  <si>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</si>
  <si>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</si>
  <si>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</si>
  <si>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</si>
  <si>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</si>
  <si>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</si>
  <si>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</si>
  <si>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</si>
  <si>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</si>
  <si>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</si>
  <si>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</si>
  <si>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</si>
  <si>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</si>
  <si>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</si>
  <si>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</si>
  <si>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</si>
  <si>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</si>
  <si>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</si>
  <si>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</si>
  <si>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</si>
  <si>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</si>
  <si>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</si>
  <si>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</si>
  <si>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</si>
  <si>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</si>
  <si>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</si>
  <si>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</si>
  <si>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</si>
  <si>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</si>
  <si>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</si>
  <si>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</si>
  <si>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</si>
  <si>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</si>
  <si>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</si>
  <si>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</si>
  <si>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</si>
  <si>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</si>
  <si>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</si>
  <si>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</si>
  <si>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</si>
  <si>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</si>
  <si>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</si>
  <si>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</si>
  <si>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</si>
  <si>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</si>
  <si>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</si>
  <si>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</si>
  <si>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</si>
  <si>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</si>
  <si>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</si>
  <si>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</si>
  <si>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</si>
  <si>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</si>
  <si>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</si>
  <si>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</si>
  <si>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</si>
  <si>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</si>
  <si>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</si>
  <si>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</si>
  <si>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</si>
  <si>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</si>
  <si>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</si>
  <si>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</si>
  <si>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</si>
  <si>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</si>
  <si>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</si>
  <si>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</si>
  <si>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</si>
  <si>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</si>
  <si>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</si>
  <si>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</si>
  <si>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</si>
  <si>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</si>
  <si>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</si>
  <si>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</si>
  <si>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</si>
  <si>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</si>
  <si>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</si>
  <si>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</si>
  <si>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</si>
  <si>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</si>
  <si>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</si>
  <si>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</si>
  <si>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</si>
  <si>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</si>
  <si>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</si>
  <si>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</si>
  <si>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</si>
  <si>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</si>
  <si>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</si>
  <si>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</si>
  <si>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</si>
  <si>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</si>
  <si>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</si>
  <si>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</si>
  <si>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</si>
  <si>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</si>
  <si>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</si>
  <si>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</si>
  <si>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</si>
  <si>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</si>
  <si>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</si>
  <si>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</si>
  <si>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</si>
  <si>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</si>
  <si>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</si>
  <si>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</si>
  <si>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</si>
  <si>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</si>
  <si>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</si>
  <si>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</si>
  <si>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</si>
  <si>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</si>
  <si>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</si>
  <si>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</si>
  <si>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</si>
  <si>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</si>
  <si>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</si>
  <si>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</si>
  <si>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</si>
  <si>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</si>
  <si>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</si>
  <si>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</si>
  <si>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</si>
  <si>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</si>
  <si>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</si>
  <si>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</si>
  <si>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</si>
  <si>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</si>
  <si>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</si>
  <si>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</si>
  <si>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</si>
  <si>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</si>
  <si>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</si>
  <si>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</si>
  <si>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</si>
  <si>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</si>
  <si>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</si>
  <si>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</si>
  <si>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</si>
  <si>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</si>
  <si>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</si>
  <si>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</si>
  <si>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</si>
  <si>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</si>
  <si>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</si>
  <si>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</si>
  <si>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</si>
  <si>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</si>
  <si>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</si>
  <si>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</si>
  <si>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</si>
  <si>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</si>
  <si>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</si>
  <si>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</si>
  <si>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</si>
  <si>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</si>
  <si>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</si>
  <si>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</si>
  <si>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</si>
  <si>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</si>
  <si>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</si>
  <si>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</si>
  <si>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</si>
  <si>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</si>
  <si>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</si>
  <si>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</si>
  <si>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</si>
  <si>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</si>
  <si>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</si>
  <si>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</si>
  <si>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</si>
  <si>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</si>
  <si>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</si>
  <si>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</si>
  <si>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</si>
  <si>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</si>
  <si>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</si>
  <si>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</si>
  <si>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</si>
  <si>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</si>
  <si>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</si>
  <si>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</si>
  <si>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</si>
  <si>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</si>
  <si>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</si>
  <si>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</si>
  <si>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</si>
  <si>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</si>
  <si>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</si>
  <si>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</si>
  <si>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</si>
  <si>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</si>
  <si>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</si>
  <si>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</si>
  <si>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</si>
  <si>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</si>
  <si>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</si>
  <si>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</si>
  <si>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</si>
  <si>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</si>
  <si>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</si>
  <si>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</si>
  <si>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</si>
  <si>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</si>
  <si>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</si>
  <si>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</si>
  <si>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</si>
  <si>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</si>
  <si>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</si>
  <si>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</si>
  <si>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</si>
  <si>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</si>
  <si>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</si>
  <si>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</si>
  <si>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</si>
  <si>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</si>
  <si>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</si>
  <si>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</si>
  <si>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</si>
  <si>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</si>
  <si>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</si>
  <si>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</si>
  <si>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</si>
  <si>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</si>
  <si>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</si>
  <si>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</si>
  <si>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</si>
  <si>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</si>
  <si>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</si>
  <si>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</si>
  <si>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</si>
  <si>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</si>
  <si>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</si>
  <si>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</si>
  <si>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</si>
  <si>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</si>
  <si>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</si>
  <si>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</si>
  <si>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</si>
  <si>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</si>
  <si>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</si>
  <si>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</si>
  <si>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</si>
  <si>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</si>
  <si>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</si>
  <si>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</si>
  <si>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</si>
  <si>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</si>
  <si>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</si>
  <si>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</si>
  <si>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</si>
  <si>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</si>
  <si>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</si>
  <si>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</si>
  <si>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</si>
  <si>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</si>
  <si>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</si>
  <si>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</si>
  <si>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</si>
  <si>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</si>
  <si>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</si>
  <si>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</si>
  <si>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</si>
  <si>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</si>
  <si>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</si>
  <si>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</si>
  <si>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</si>
  <si>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</si>
  <si>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</si>
  <si>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</si>
  <si>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</si>
  <si>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</si>
  <si>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</si>
  <si>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</si>
  <si>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</si>
  <si>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</si>
  <si>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</si>
  <si>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</si>
  <si>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</si>
  <si>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</si>
  <si>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</si>
  <si>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</si>
  <si>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</si>
  <si>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</si>
  <si>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</si>
  <si>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</si>
  <si>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</si>
  <si>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</si>
  <si>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</si>
  <si>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</si>
  <si>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</si>
  <si>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</si>
  <si>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</si>
  <si>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</si>
  <si>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</si>
  <si>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</si>
  <si>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</si>
  <si>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</si>
  <si>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</si>
  <si>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</si>
  <si>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</si>
  <si>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</si>
  <si>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</si>
  <si>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</si>
  <si>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</si>
  <si>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</si>
  <si>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</si>
  <si>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</si>
  <si>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</si>
  <si>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</si>
  <si>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</si>
  <si>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</si>
  <si>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</si>
  <si>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</si>
  <si>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</si>
  <si>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</si>
  <si>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</si>
  <si>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</si>
  <si>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</si>
  <si>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</si>
  <si>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</si>
  <si>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</si>
  <si>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</si>
  <si>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</si>
  <si>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</si>
  <si>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</si>
  <si>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</si>
  <si>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</si>
  <si>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</si>
  <si>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</si>
  <si>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</si>
  <si>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</si>
  <si>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</si>
  <si>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</si>
  <si>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</si>
  <si>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</si>
  <si>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</si>
  <si>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</si>
  <si>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</si>
  <si>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</si>
  <si>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</si>
  <si>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</si>
  <si>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</si>
  <si>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</si>
  <si>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</si>
  <si>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</si>
  <si>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</si>
  <si>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</si>
  <si>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</si>
  <si>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</si>
  <si>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</si>
  <si>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</si>
  <si>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</si>
  <si>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</si>
  <si>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</si>
  <si>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</si>
  <si>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</si>
  <si>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</si>
  <si>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</si>
  <si>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</si>
  <si>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</si>
  <si>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</si>
  <si>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</si>
  <si>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</si>
  <si>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</si>
  <si>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</si>
  <si>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</si>
  <si>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</si>
  <si>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</si>
  <si>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</si>
  <si>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</si>
  <si>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</si>
  <si>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</si>
  <si>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</si>
  <si>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</si>
  <si>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</si>
  <si>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</si>
  <si>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</si>
  <si>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</si>
  <si>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</si>
  <si>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</si>
  <si>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</si>
  <si>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</si>
  <si>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</si>
  <si>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</si>
  <si>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</si>
  <si>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</si>
  <si>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</si>
  <si>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</si>
  <si>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</si>
  <si>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</si>
  <si>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</si>
  <si>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</si>
  <si>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</si>
  <si>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</si>
  <si>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</si>
  <si>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</si>
  <si>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</si>
  <si>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</si>
  <si>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</si>
  <si>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</si>
  <si>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</si>
  <si>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</si>
  <si>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</si>
  <si>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</si>
  <si>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</si>
  <si>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</si>
  <si>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</si>
  <si>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</si>
  <si>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</si>
  <si>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</si>
  <si>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</si>
  <si>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</si>
  <si>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</si>
  <si>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</si>
  <si>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</si>
  <si>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</si>
  <si>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</si>
  <si>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</si>
  <si>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</si>
  <si>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</si>
  <si>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</si>
  <si>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</si>
  <si>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</si>
  <si>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</si>
  <si>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</si>
  <si>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</si>
  <si>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</si>
  <si>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</si>
  <si>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</si>
  <si>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</si>
  <si>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</si>
  <si>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</si>
  <si>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</si>
  <si>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</si>
  <si>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</si>
  <si>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</si>
  <si>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</si>
  <si>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</si>
  <si>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</si>
  <si>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</si>
  <si>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</si>
  <si>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</si>
  <si>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</si>
  <si>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</si>
  <si>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</si>
  <si>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</si>
  <si>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</si>
  <si>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</si>
  <si>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</si>
  <si>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</si>
  <si>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</si>
  <si>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</si>
  <si>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</si>
  <si>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</si>
  <si>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</si>
  <si>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</si>
  <si>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</si>
  <si>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</si>
  <si>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</si>
  <si>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</si>
  <si>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</si>
  <si>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</si>
  <si>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</si>
  <si>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</si>
  <si>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</si>
  <si>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</si>
  <si>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</si>
  <si>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</si>
  <si>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</si>
  <si>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</si>
  <si>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</si>
  <si>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</si>
  <si>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</si>
  <si>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</si>
  <si>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</si>
  <si>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</si>
  <si>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</si>
  <si>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</si>
  <si>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</si>
  <si>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</si>
  <si>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</si>
  <si>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</si>
  <si>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</si>
  <si>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</si>
  <si>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</si>
  <si>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</si>
  <si>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</si>
  <si>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</si>
  <si>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</si>
  <si>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</si>
  <si>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</si>
  <si>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</si>
  <si>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</si>
  <si>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</si>
  <si>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</si>
  <si>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</si>
  <si>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</si>
  <si>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</si>
  <si>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</si>
  <si>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</si>
  <si>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</si>
  <si>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</si>
  <si>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</si>
  <si>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</si>
  <si>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</si>
  <si>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</si>
  <si>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</si>
  <si>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</si>
  <si>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</si>
  <si>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</si>
  <si>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</si>
  <si>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</si>
  <si>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</si>
  <si>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</si>
  <si>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</si>
  <si>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</si>
  <si>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</si>
  <si>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</si>
  <si>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</si>
  <si>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</si>
  <si>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</si>
  <si>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</si>
  <si>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</si>
  <si>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</si>
  <si>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</si>
  <si>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</si>
  <si>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</si>
  <si>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</si>
  <si>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</si>
  <si>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</si>
  <si>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</si>
  <si>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</si>
  <si>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</si>
  <si>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</si>
  <si>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</si>
  <si>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</si>
  <si>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</si>
  <si>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</si>
  <si>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</si>
  <si>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</si>
  <si>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</si>
  <si>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</si>
  <si>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</si>
  <si>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</si>
  <si>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</si>
  <si>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</si>
  <si>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</si>
  <si>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</si>
  <si>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</si>
  <si>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</si>
  <si>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</si>
  <si>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</si>
  <si>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</si>
  <si>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</si>
  <si>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</si>
  <si>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</si>
  <si>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</si>
  <si>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</si>
  <si>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</si>
  <si>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</si>
  <si>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</si>
  <si>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</si>
  <si>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</si>
  <si>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</si>
  <si>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</si>
  <si>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</si>
  <si>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</si>
  <si>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</si>
  <si>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</si>
  <si>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</si>
  <si>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</si>
  <si>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</si>
  <si>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</si>
  <si>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</si>
  <si>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</si>
  <si>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</si>
  <si>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</si>
  <si>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</si>
  <si>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</si>
  <si>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</si>
  <si>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</si>
  <si>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</si>
  <si>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</si>
  <si>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</si>
  <si>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</si>
  <si>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</si>
  <si>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</si>
  <si>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</si>
  <si>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</si>
  <si>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</si>
  <si>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</si>
  <si>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</si>
  <si>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</si>
  <si>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</si>
  <si>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</si>
  <si>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</si>
  <si>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</si>
  <si>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</si>
  <si>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</si>
  <si>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</si>
  <si>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</si>
  <si>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</si>
  <si>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</si>
  <si>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</si>
  <si>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</si>
  <si>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</si>
  <si>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</si>
  <si>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</si>
  <si>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</si>
  <si>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</si>
  <si>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</si>
  <si>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</si>
  <si>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</si>
  <si>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</si>
  <si>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</si>
  <si>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</si>
  <si>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</si>
  <si>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</si>
  <si>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</si>
  <si>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</si>
  <si>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</si>
  <si>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</si>
  <si>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</si>
  <si>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</si>
  <si>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</si>
  <si>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</si>
  <si>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</si>
  <si>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</si>
  <si>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</si>
  <si>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</si>
  <si>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</si>
  <si>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</si>
  <si>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</si>
  <si>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</si>
  <si>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</si>
  <si>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</si>
  <si>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</si>
  <si>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</si>
  <si>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</si>
  <si>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</si>
  <si>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</si>
  <si>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</si>
  <si>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</si>
  <si>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</si>
  <si>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</si>
  <si>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</si>
  <si>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</si>
  <si>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</si>
  <si>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</si>
  <si>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</si>
  <si>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</si>
  <si>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</si>
  <si>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</si>
  <si>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</si>
  <si>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</si>
  <si>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</si>
  <si>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</si>
  <si>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</si>
  <si>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</si>
  <si>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</si>
  <si>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</si>
  <si>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</si>
  <si>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</si>
  <si>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</si>
  <si>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</si>
  <si>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</si>
  <si>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</si>
  <si>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</si>
  <si>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</si>
  <si>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</si>
  <si>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</si>
  <si>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</si>
  <si>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</si>
  <si>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</si>
  <si>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</si>
  <si>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</si>
  <si>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</si>
  <si>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</si>
  <si>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</si>
  <si>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</si>
  <si>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</si>
  <si>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</si>
  <si>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</si>
  <si>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</si>
  <si>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</si>
  <si>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</si>
  <si>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</si>
  <si>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</si>
  <si>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</si>
  <si>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</si>
  <si>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</si>
  <si>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</si>
  <si>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</si>
  <si>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</si>
  <si>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</si>
  <si>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</si>
  <si>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</si>
  <si>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</si>
  <si>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</si>
  <si>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</si>
  <si>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</si>
  <si>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</si>
  <si>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</si>
  <si>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</si>
  <si>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</si>
  <si>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</si>
  <si>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</si>
  <si>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</si>
  <si>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</si>
  <si>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</si>
  <si>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</si>
  <si>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</si>
  <si>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</si>
  <si>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</si>
  <si>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</si>
  <si>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</si>
  <si>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</si>
  <si>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</si>
  <si>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</si>
  <si>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</si>
  <si>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</si>
  <si>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</si>
  <si>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</si>
  <si>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</si>
  <si>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</si>
  <si>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</si>
  <si>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</si>
  <si>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</si>
  <si>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</si>
  <si>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</si>
  <si>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</si>
  <si>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</si>
  <si>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</si>
  <si>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</si>
  <si>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</si>
  <si>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</si>
  <si>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</si>
  <si>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</si>
  <si>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</si>
  <si>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</si>
  <si>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</si>
  <si>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</si>
  <si>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</si>
  <si>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</si>
  <si>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</si>
  <si>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</si>
  <si>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</si>
  <si>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</si>
  <si>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</si>
  <si>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</si>
  <si>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</si>
  <si>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</si>
  <si>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</si>
  <si>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</si>
  <si>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</si>
  <si>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</si>
  <si>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</si>
  <si>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</si>
  <si>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</si>
  <si>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</si>
  <si>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</si>
  <si>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</si>
  <si>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</si>
  <si>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</si>
  <si>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</si>
  <si>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</si>
  <si>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</si>
  <si>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</si>
  <si>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</si>
  <si>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</si>
  <si>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</si>
  <si>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</si>
  <si>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</si>
  <si>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</si>
  <si>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</si>
  <si>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</si>
  <si>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</si>
  <si>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</si>
  <si>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</si>
  <si>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</si>
  <si>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</si>
  <si>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</si>
  <si>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</si>
  <si>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</si>
  <si>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</si>
  <si>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</si>
  <si>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</si>
  <si>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</si>
  <si>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</si>
  <si>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</si>
  <si>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</si>
  <si>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</si>
  <si>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</si>
  <si>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</si>
  <si>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</si>
  <si>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</si>
  <si>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</si>
  <si>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</si>
  <si>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</si>
  <si>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</si>
  <si>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</si>
  <si>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</si>
  <si>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</si>
  <si>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</si>
  <si>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</si>
  <si>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</si>
  <si>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</si>
  <si>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</si>
  <si>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</si>
  <si>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</si>
  <si>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</si>
  <si>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</si>
  <si>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</si>
  <si>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</si>
  <si>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</si>
  <si>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</si>
  <si>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</si>
  <si>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</si>
  <si>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</si>
  <si>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</si>
  <si>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</si>
  <si>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</si>
  <si>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</si>
  <si>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</si>
  <si>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</si>
  <si>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</si>
  <si>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</si>
  <si>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</si>
  <si>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</si>
  <si>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</si>
  <si>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</si>
  <si>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</si>
  <si>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</si>
  <si>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</si>
  <si>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</si>
  <si>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</si>
  <si>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</si>
  <si>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</si>
  <si>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</si>
  <si>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</si>
  <si>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</si>
  <si>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</si>
  <si>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</si>
  <si>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</si>
  <si>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</si>
  <si>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</si>
  <si>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</si>
  <si>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</si>
  <si>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</si>
  <si>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</si>
  <si>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</si>
  <si>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</si>
  <si>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</si>
  <si>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</si>
  <si>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</si>
  <si>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</si>
  <si>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</si>
  <si>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</si>
  <si>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</si>
  <si>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</si>
  <si>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</si>
  <si>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</si>
  <si>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</si>
  <si>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</si>
  <si>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</si>
  <si>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</si>
  <si>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</si>
  <si>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</si>
  <si>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</si>
  <si>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</si>
  <si>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</si>
  <si>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</si>
  <si>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</si>
  <si>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</si>
  <si>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</si>
  <si>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</si>
  <si>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</si>
  <si>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</si>
  <si>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</si>
  <si>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</si>
  <si>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</si>
  <si>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</si>
  <si>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</si>
  <si>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</si>
  <si>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</si>
  <si>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</si>
  <si>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</si>
  <si>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</si>
  <si>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</si>
  <si>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</si>
  <si>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</si>
  <si>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</si>
  <si>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</si>
  <si>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</si>
  <si>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</si>
  <si>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</si>
  <si>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</si>
  <si>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</si>
  <si>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</si>
  <si>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</si>
  <si>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</si>
  <si>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</si>
  <si>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</si>
  <si>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</si>
  <si>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</si>
  <si>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</si>
  <si>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</si>
  <si>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</si>
  <si>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</si>
  <si>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</si>
  <si>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</si>
  <si>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</si>
  <si>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</si>
  <si>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</si>
  <si>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</si>
  <si>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</si>
  <si>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</si>
  <si>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</si>
  <si>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</si>
  <si>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</si>
  <si>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</si>
  <si>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</si>
  <si>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</si>
  <si>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</si>
  <si>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</si>
  <si>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</si>
  <si>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</si>
  <si>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</si>
  <si>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</si>
  <si>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</si>
  <si>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</si>
  <si>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</si>
  <si>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</si>
  <si>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</si>
  <si>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</si>
  <si>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</si>
  <si>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</si>
  <si>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</si>
  <si>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</si>
  <si>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</si>
  <si>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</si>
  <si>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</si>
  <si>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</si>
  <si>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</si>
  <si>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</si>
  <si>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</si>
  <si>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</si>
  <si>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</si>
  <si>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</si>
  <si>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</si>
  <si>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</si>
  <si>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</si>
  <si>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</si>
  <si>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</si>
  <si>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</si>
  <si>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</si>
  <si>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</si>
  <si>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</si>
  <si>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</si>
  <si>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</si>
  <si>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</si>
  <si>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</si>
  <si>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</si>
  <si>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</si>
  <si>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</si>
  <si>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</si>
  <si>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</si>
  <si>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</si>
  <si>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</si>
  <si>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</si>
  <si>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</si>
  <si>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</si>
  <si>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</si>
  <si>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</si>
  <si>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</si>
  <si>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</si>
  <si>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</si>
  <si>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</si>
  <si>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</si>
  <si>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</si>
  <si>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</si>
  <si>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</si>
  <si>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</si>
  <si>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</si>
  <si>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</si>
  <si>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</si>
  <si>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</si>
  <si>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</si>
  <si>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</si>
  <si>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</si>
  <si>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</si>
  <si>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</si>
  <si>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</si>
  <si>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</si>
  <si>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</si>
  <si>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</si>
  <si>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</si>
  <si>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</si>
  <si>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</si>
  <si>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</si>
  <si>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</si>
  <si>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</si>
  <si>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</si>
  <si>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</si>
  <si>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</si>
  <si>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</si>
  <si>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</si>
  <si>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</si>
  <si>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</si>
  <si>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</si>
  <si>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</si>
  <si>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</si>
  <si>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</si>
  <si>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</si>
  <si>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</si>
  <si>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</si>
  <si>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</si>
  <si>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</si>
  <si>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</si>
  <si>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</si>
  <si>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</si>
  <si>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</si>
  <si>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</si>
  <si>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</si>
  <si>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</si>
  <si>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</si>
  <si>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</si>
  <si>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</si>
  <si>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</si>
  <si>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</si>
  <si>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</si>
  <si>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</si>
  <si>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</si>
  <si>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</si>
  <si>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</si>
  <si>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</si>
  <si>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</si>
  <si>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</si>
  <si>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</si>
  <si>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</si>
  <si>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</si>
  <si>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</si>
  <si>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</si>
  <si>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</si>
  <si>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</si>
  <si>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</si>
  <si>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</si>
  <si>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</si>
  <si>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</si>
  <si>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</si>
  <si>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</si>
  <si>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</si>
  <si>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</si>
  <si>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</si>
  <si>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</si>
  <si>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</si>
  <si>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</si>
  <si>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</si>
  <si>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</si>
  <si>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</si>
  <si>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</si>
  <si>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</si>
  <si>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</si>
  <si>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</si>
  <si>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</si>
  <si>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</si>
  <si>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</si>
  <si>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</si>
  <si>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</si>
  <si>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</si>
  <si>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</si>
  <si>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</si>
  <si>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</si>
  <si>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</si>
  <si>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</si>
  <si>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</si>
  <si>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</si>
  <si>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</si>
  <si>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</si>
  <si>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</si>
  <si>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</si>
  <si>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</si>
  <si>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</si>
  <si>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</si>
  <si>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</si>
  <si>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</si>
  <si>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</si>
  <si>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</si>
  <si>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</si>
  <si>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</si>
  <si>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</si>
  <si>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</si>
  <si>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</si>
  <si>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</si>
  <si>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</si>
  <si>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</si>
  <si>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</si>
  <si>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</si>
  <si>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</si>
  <si>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</si>
  <si>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</si>
  <si>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</si>
  <si>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</si>
  <si>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</si>
  <si>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</si>
  <si>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</si>
  <si>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</si>
  <si>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</si>
  <si>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</si>
  <si>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</si>
  <si>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</si>
  <si>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</si>
  <si>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</si>
  <si>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</si>
  <si>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</si>
  <si>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</si>
  <si>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</si>
  <si>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</si>
  <si>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</si>
  <si>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</si>
  <si>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</si>
  <si>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</si>
  <si>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</si>
  <si>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</si>
  <si>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</si>
  <si>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</si>
  <si>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</si>
  <si>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</si>
  <si>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</si>
  <si>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</si>
  <si>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</si>
  <si>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</si>
  <si>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</si>
  <si>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</si>
  <si>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</si>
  <si>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</si>
  <si>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</si>
  <si>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</si>
  <si>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</si>
  <si>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</si>
  <si>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</si>
  <si>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</si>
  <si>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</si>
  <si>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</si>
  <si>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</si>
  <si>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</si>
  <si>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</si>
  <si>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</si>
  <si>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</si>
  <si>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</si>
  <si>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</si>
  <si>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</si>
  <si>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</si>
  <si>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</si>
  <si>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</si>
  <si>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</si>
  <si>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</si>
  <si>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</si>
  <si>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</si>
  <si>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</si>
  <si>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</si>
  <si>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</si>
  <si>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</si>
  <si>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</si>
  <si>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</si>
  <si>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</si>
  <si>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</si>
  <si>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</si>
  <si>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</si>
  <si>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</si>
  <si>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</si>
  <si>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</si>
  <si>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</si>
  <si>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</si>
  <si>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</si>
  <si>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</si>
  <si>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</si>
  <si>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</si>
  <si>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</si>
  <si>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</si>
  <si>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</si>
  <si>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</si>
  <si>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</si>
  <si>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</si>
  <si>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</si>
  <si>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</si>
  <si>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</si>
  <si>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</si>
  <si>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</si>
  <si>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</si>
  <si>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</si>
  <si>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</si>
  <si>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</si>
  <si>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</si>
  <si>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</si>
  <si>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</si>
  <si>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</si>
  <si>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</si>
  <si>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</si>
  <si>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</si>
  <si>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</si>
  <si>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</si>
  <si>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</si>
  <si>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</si>
  <si>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</si>
  <si>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</si>
  <si>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</si>
  <si>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</si>
  <si>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</si>
  <si>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</si>
  <si>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</si>
  <si>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</si>
  <si>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</si>
  <si>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</si>
  <si>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</si>
  <si>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</si>
  <si>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</si>
  <si>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</si>
  <si>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</si>
  <si>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</si>
  <si>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</si>
  <si>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</si>
  <si>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</si>
  <si>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</si>
  <si>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</si>
  <si>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</si>
  <si>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</si>
  <si>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</si>
  <si>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</si>
  <si>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</si>
  <si>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</si>
  <si>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</si>
  <si>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</si>
  <si>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</si>
  <si>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</si>
  <si>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</si>
  <si>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</si>
  <si>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</si>
  <si>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</si>
  <si>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</si>
  <si>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</si>
  <si>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</si>
  <si>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</si>
  <si>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</si>
  <si>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</si>
  <si>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</si>
  <si>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</si>
  <si>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</si>
  <si>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</si>
  <si>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</si>
  <si>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</si>
  <si>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</si>
  <si>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</si>
  <si>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</si>
  <si>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</si>
  <si>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</si>
  <si>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</si>
  <si>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</si>
  <si>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</si>
  <si>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</si>
  <si>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</si>
  <si>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</si>
  <si>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</si>
  <si>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</si>
  <si>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</si>
  <si>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</si>
  <si>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</si>
  <si>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</si>
  <si>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</si>
  <si>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</si>
  <si>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</si>
  <si>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</si>
  <si>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</si>
  <si>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</si>
  <si>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</si>
  <si>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</si>
  <si>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</si>
  <si>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</si>
  <si>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</si>
  <si>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</si>
  <si>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</si>
  <si>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</si>
  <si>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</si>
  <si>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</si>
  <si>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</si>
  <si>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</si>
  <si>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</si>
  <si>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</si>
  <si>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</si>
  <si>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</si>
  <si>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</si>
  <si>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</si>
  <si>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</si>
  <si>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</si>
  <si>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</si>
  <si>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</si>
  <si>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</si>
  <si>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</si>
  <si>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</si>
  <si>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</si>
  <si>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</si>
  <si>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</si>
  <si>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</si>
  <si>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</si>
  <si>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</si>
  <si>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</si>
  <si>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</si>
  <si>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</si>
  <si>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</si>
  <si>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</si>
  <si>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</si>
  <si>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</si>
  <si>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</si>
  <si>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</si>
  <si>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</si>
  <si>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</si>
  <si>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</si>
  <si>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</si>
  <si>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</si>
  <si>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</si>
  <si>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</si>
  <si>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</si>
  <si>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</si>
  <si>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</si>
  <si>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</si>
  <si>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</si>
  <si>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</si>
  <si>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</si>
  <si>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</si>
  <si>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</si>
  <si>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</si>
  <si>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</si>
  <si>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</si>
  <si>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</si>
  <si>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</si>
  <si>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</si>
  <si>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</si>
  <si>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</si>
  <si>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</si>
  <si>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</si>
  <si>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</si>
  <si>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</si>
  <si>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</si>
  <si>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</si>
  <si>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</si>
  <si>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</si>
  <si>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</si>
  <si>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</si>
  <si>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</si>
  <si>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</si>
  <si>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</si>
  <si>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</si>
  <si>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</si>
  <si>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</si>
  <si>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</si>
  <si>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</si>
  <si>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</si>
  <si>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</si>
  <si>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</si>
  <si>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</si>
  <si>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</si>
  <si>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</si>
  <si>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</si>
  <si>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</si>
  <si>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</si>
  <si>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</si>
  <si>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</si>
  <si>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</si>
  <si>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</si>
  <si>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</si>
  <si>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</si>
  <si>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</si>
  <si>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</si>
  <si>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</si>
  <si>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</si>
  <si>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</si>
  <si>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</si>
  <si>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</si>
  <si>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</si>
  <si>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</si>
  <si>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</si>
  <si>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</si>
  <si>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</si>
  <si>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</si>
  <si>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</si>
  <si>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</si>
  <si>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</si>
  <si>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</si>
  <si>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</si>
  <si>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</si>
  <si>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</si>
  <si>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</si>
  <si>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</si>
  <si>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</si>
  <si>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</si>
  <si>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</si>
  <si>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</si>
  <si>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</si>
  <si>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</si>
  <si>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</si>
  <si>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</si>
  <si>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</si>
  <si>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</si>
  <si>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</si>
  <si>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</si>
  <si>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</si>
  <si>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</si>
  <si>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</si>
  <si>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</si>
  <si>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</si>
  <si>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</si>
  <si>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</si>
  <si>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</si>
  <si>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</si>
  <si>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</si>
  <si>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</si>
  <si>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</si>
  <si>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</si>
  <si>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</si>
  <si>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</si>
  <si>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</si>
  <si>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</si>
  <si>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</si>
  <si>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</si>
  <si>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</si>
  <si>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</si>
  <si>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</si>
  <si>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</si>
  <si>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</si>
  <si>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</si>
  <si>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</si>
  <si>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</si>
  <si>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</si>
  <si>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</si>
  <si>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</si>
  <si>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</si>
  <si>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</si>
  <si>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</si>
  <si>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</si>
  <si>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</si>
  <si>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</si>
  <si>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</si>
  <si>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</si>
  <si>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</si>
  <si>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</si>
  <si>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</si>
  <si>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</si>
  <si>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</si>
  <si>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</si>
  <si>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</si>
  <si>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</si>
  <si>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</si>
  <si>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</si>
  <si>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</si>
  <si>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</si>
  <si>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</si>
  <si>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</si>
  <si>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</si>
  <si>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</si>
  <si>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</si>
  <si>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</si>
  <si>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</si>
  <si>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</si>
  <si>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</si>
  <si>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</si>
  <si>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</si>
  <si>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</si>
  <si>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</si>
  <si>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</si>
  <si>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</si>
  <si>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</si>
  <si>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</si>
  <si>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</si>
  <si>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</si>
  <si>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</si>
  <si>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</si>
  <si>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</si>
  <si>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</si>
  <si>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</si>
  <si>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</si>
  <si>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</si>
  <si>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</si>
  <si>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</si>
  <si>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</si>
  <si>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</si>
  <si>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</si>
  <si>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</si>
  <si>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</si>
  <si>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</si>
  <si>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</si>
  <si>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</si>
  <si>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</si>
  <si>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</si>
  <si>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</si>
  <si>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</si>
  <si>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</si>
  <si>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</si>
  <si>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</si>
  <si>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</si>
  <si>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</si>
  <si>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</si>
  <si>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</si>
  <si>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</si>
  <si>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</si>
  <si>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</si>
  <si>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</si>
  <si>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</si>
  <si>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</si>
  <si>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</si>
  <si>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</si>
  <si>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</si>
  <si>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</si>
  <si>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</si>
  <si>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</si>
  <si>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</si>
  <si>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</si>
  <si>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</si>
  <si>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</si>
  <si>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</si>
  <si>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</si>
  <si>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</si>
  <si>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</si>
  <si>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</si>
  <si>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</si>
  <si>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</si>
  <si>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</si>
  <si>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</si>
  <si>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</si>
  <si>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</si>
  <si>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</si>
  <si>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</si>
  <si>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</si>
  <si>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</si>
  <si>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</si>
  <si>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</si>
  <si>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</si>
  <si>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</si>
  <si>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</si>
  <si>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</si>
  <si>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</si>
  <si>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</si>
  <si>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</si>
  <si>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</si>
  <si>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</si>
  <si>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</si>
  <si>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</si>
  <si>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</si>
  <si>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</si>
  <si>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</si>
  <si>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</si>
  <si>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</si>
  <si>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</si>
  <si>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</si>
  <si>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</si>
  <si>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</si>
  <si>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</si>
  <si>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</si>
  <si>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</si>
  <si>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</si>
  <si>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</si>
  <si>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</si>
  <si>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</si>
  <si>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</si>
  <si>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</si>
  <si>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</si>
  <si>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</si>
  <si>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</si>
  <si>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</si>
  <si>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</si>
  <si>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</si>
  <si>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</si>
  <si>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</si>
  <si>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</si>
  <si>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</si>
  <si>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</si>
  <si>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</si>
  <si>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</si>
  <si>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</si>
  <si>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</si>
  <si>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</si>
  <si>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</si>
  <si>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</si>
  <si>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</si>
  <si>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</si>
  <si>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</si>
  <si>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</si>
  <si>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</si>
  <si>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</si>
  <si>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</si>
  <si>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</si>
  <si>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</si>
  <si>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</si>
  <si>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</si>
  <si>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</si>
  <si>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</si>
  <si>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</si>
  <si>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</si>
  <si>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</si>
  <si>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</si>
  <si>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</si>
  <si>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</si>
  <si>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</si>
  <si>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</si>
  <si>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</si>
  <si>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</si>
  <si>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</si>
  <si>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</si>
  <si>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</si>
  <si>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</si>
  <si>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</si>
  <si>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</si>
  <si>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</si>
  <si>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</si>
  <si>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</si>
  <si>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</si>
  <si>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</si>
  <si>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</si>
  <si>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</si>
  <si>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</si>
  <si>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</si>
  <si>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</si>
  <si>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</si>
  <si>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</si>
  <si>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</si>
  <si>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</si>
  <si>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</si>
  <si>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</si>
  <si>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</si>
  <si>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</si>
  <si>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</si>
  <si>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</si>
  <si>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</si>
  <si>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</si>
  <si>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</si>
  <si>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</si>
  <si>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</si>
  <si>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</si>
  <si>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</si>
  <si>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</si>
  <si>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</si>
  <si>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</si>
  <si>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</si>
  <si>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</si>
  <si>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</si>
  <si>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</si>
  <si>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</si>
  <si>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</si>
  <si>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</si>
  <si>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</si>
  <si>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</si>
  <si>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</si>
  <si>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</si>
  <si>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</si>
  <si>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</si>
  <si>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</si>
  <si>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</si>
  <si>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</si>
  <si>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</si>
  <si>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</si>
  <si>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</si>
  <si>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</si>
  <si>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</si>
  <si>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</si>
  <si>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</si>
  <si>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</si>
  <si>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</si>
  <si>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</si>
  <si>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</si>
  <si>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</si>
  <si>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</si>
  <si>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</si>
  <si>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</si>
  <si>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</si>
  <si>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</si>
  <si>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</si>
  <si>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</si>
  <si>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</si>
  <si>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</si>
  <si>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</si>
  <si>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</si>
  <si>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</si>
  <si>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</si>
  <si>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</si>
  <si>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</si>
  <si>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</si>
  <si>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</si>
  <si>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</si>
  <si>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</si>
  <si>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</si>
  <si>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</si>
  <si>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</si>
  <si>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</si>
  <si>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</si>
  <si>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</si>
  <si>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</si>
  <si>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</si>
  <si>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</si>
  <si>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</si>
  <si>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</si>
  <si>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</si>
  <si>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</si>
  <si>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</si>
  <si>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</si>
  <si>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</si>
  <si>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</si>
  <si>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</si>
  <si>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</si>
  <si>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</si>
  <si>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</si>
  <si>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</si>
  <si>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</si>
  <si>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</si>
  <si>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</si>
  <si>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</si>
  <si>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</si>
  <si>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</si>
  <si>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</si>
  <si>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</si>
  <si>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</si>
  <si>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</si>
  <si>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</si>
  <si>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</si>
  <si>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</si>
  <si>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</si>
  <si>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</si>
  <si>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</si>
  <si>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</si>
  <si>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</si>
  <si>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</si>
  <si>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</si>
  <si>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</si>
  <si>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</si>
  <si>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</si>
  <si>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</si>
  <si>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</si>
  <si>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</si>
  <si>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</si>
  <si>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</si>
  <si>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</si>
  <si>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</si>
  <si>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</si>
  <si>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</si>
  <si>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</si>
  <si>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</si>
  <si>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</si>
  <si>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</si>
  <si>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</si>
  <si>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</si>
  <si>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</si>
  <si>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</si>
  <si>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</si>
  <si>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</si>
  <si>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</si>
  <si>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</si>
  <si>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</si>
  <si>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</si>
  <si>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</si>
  <si>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</si>
  <si>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</si>
  <si>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</si>
  <si>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</si>
  <si>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</si>
  <si>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</si>
  <si>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</si>
  <si>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</si>
  <si>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</si>
  <si>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</si>
  <si>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</si>
  <si>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</si>
  <si>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</si>
  <si>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</si>
  <si>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</si>
  <si>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</si>
  <si>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</si>
  <si>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</si>
  <si>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</si>
  <si>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</si>
  <si>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</si>
  <si>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</si>
  <si>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</si>
  <si>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</si>
  <si>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</si>
  <si>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</si>
  <si>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</si>
  <si>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</si>
  <si>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</si>
  <si>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</si>
  <si>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</si>
  <si>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</si>
  <si>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</si>
  <si>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</si>
  <si>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</si>
  <si>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</si>
  <si>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</si>
  <si>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</si>
  <si>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</si>
  <si>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</si>
  <si>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</si>
  <si>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</si>
  <si>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</si>
  <si>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</si>
  <si>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</si>
  <si>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</si>
  <si>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</si>
  <si>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</si>
  <si>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</si>
  <si>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</si>
  <si>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</si>
  <si>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</si>
  <si>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</si>
  <si>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</si>
  <si>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</si>
  <si>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</si>
  <si>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</si>
  <si>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</si>
  <si>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</si>
  <si>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</si>
  <si>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</si>
  <si>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</si>
  <si>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</si>
  <si>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</si>
  <si>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</si>
  <si>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</si>
  <si>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</si>
  <si>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</si>
  <si>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</si>
  <si>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</si>
  <si>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</si>
  <si>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</si>
  <si>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</si>
  <si>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</si>
  <si>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</si>
  <si>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</si>
  <si>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</si>
  <si>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</si>
  <si>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</si>
  <si>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</si>
  <si>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</si>
  <si>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</si>
  <si>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</si>
  <si>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</si>
  <si>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</si>
  <si>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</si>
  <si>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</si>
  <si>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</si>
  <si>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</si>
  <si>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</si>
  <si>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</si>
  <si>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</si>
  <si>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</si>
  <si>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</si>
  <si>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</si>
  <si>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</si>
  <si>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</si>
  <si>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</si>
  <si>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</si>
  <si>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</si>
  <si>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</si>
  <si>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</si>
  <si>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</si>
  <si>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</si>
  <si>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</si>
  <si>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</si>
  <si>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</si>
  <si>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</si>
  <si>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</si>
  <si>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</si>
  <si>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</si>
  <si>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</si>
  <si>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</si>
  <si>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</si>
  <si>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</si>
  <si>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</si>
  <si>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</si>
  <si>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</si>
  <si>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</si>
  <si>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</si>
  <si>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</si>
  <si>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</si>
  <si>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</si>
  <si>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</si>
  <si>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</si>
  <si>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</si>
  <si>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</si>
  <si>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</si>
  <si>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</si>
  <si>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</si>
  <si>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</si>
  <si>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</si>
  <si>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</si>
  <si>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</si>
  <si>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</si>
  <si>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</si>
  <si>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</si>
  <si>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</si>
  <si>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</si>
  <si>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</si>
  <si>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</si>
  <si>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</si>
  <si>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</si>
  <si>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</si>
  <si>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</si>
  <si>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</si>
  <si>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</si>
  <si>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</si>
  <si>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</si>
  <si>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</si>
  <si>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</si>
  <si>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</si>
  <si>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</si>
  <si>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</si>
  <si>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</si>
  <si>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</si>
  <si>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</si>
  <si>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</si>
  <si>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</si>
  <si>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</si>
  <si>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</si>
  <si>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</si>
  <si>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</si>
  <si>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</si>
  <si>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</si>
  <si>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</si>
  <si>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</si>
  <si>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</si>
  <si>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</si>
  <si>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</si>
  <si>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</si>
  <si>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</si>
  <si>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</si>
  <si>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</si>
  <si>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</si>
  <si>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</si>
  <si>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</si>
  <si>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</si>
  <si>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</si>
  <si>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</si>
  <si>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</si>
  <si>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</si>
  <si>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</si>
  <si>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</si>
  <si>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</si>
  <si>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</si>
  <si>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</si>
  <si>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</si>
  <si>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</si>
  <si>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</si>
  <si>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</si>
  <si>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</si>
  <si>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</si>
  <si>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</si>
  <si>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</si>
  <si>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</si>
  <si>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</si>
  <si>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</si>
  <si>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</si>
  <si>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</si>
  <si>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</si>
  <si>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</si>
  <si>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</si>
  <si>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</si>
  <si>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</si>
  <si>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</si>
  <si>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</si>
  <si>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</si>
  <si>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</si>
  <si>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</si>
  <si>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</si>
  <si>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</si>
  <si>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</si>
  <si>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</si>
  <si>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</si>
  <si>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</si>
  <si>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</si>
  <si>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</si>
  <si>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</si>
  <si>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</si>
  <si>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</si>
  <si>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</si>
  <si>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</si>
  <si>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</si>
  <si>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</si>
  <si>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</si>
  <si>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</si>
  <si>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</si>
  <si>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</si>
  <si>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</si>
  <si>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</si>
  <si>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</si>
  <si>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</si>
  <si>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</si>
  <si>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</si>
  <si>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</si>
  <si>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</si>
  <si>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</si>
  <si>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</si>
  <si>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</si>
  <si>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</si>
  <si>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</si>
  <si>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</si>
  <si>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</si>
  <si>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</si>
  <si>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</si>
  <si>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</si>
  <si>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</si>
  <si>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</si>
  <si>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</si>
  <si>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</si>
  <si>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</si>
  <si>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</si>
  <si>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</si>
  <si>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</si>
  <si>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</si>
  <si>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</si>
  <si>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</si>
  <si>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</si>
  <si>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</si>
  <si>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</si>
  <si>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</si>
  <si>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</si>
  <si>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</si>
  <si>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</si>
  <si>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</si>
  <si>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</si>
  <si>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</si>
  <si>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</si>
  <si>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</si>
  <si>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</si>
  <si>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</si>
  <si>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</si>
  <si>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</si>
  <si>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</si>
  <si>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</si>
  <si>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</si>
  <si>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</si>
  <si>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</si>
  <si>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</si>
  <si>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</si>
  <si>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</si>
  <si>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</si>
  <si>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</si>
  <si>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</si>
  <si>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</si>
  <si>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</si>
  <si>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</si>
  <si>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</si>
  <si>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</si>
  <si>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</si>
  <si>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</si>
  <si>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</si>
  <si>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</si>
  <si>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</si>
  <si>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</si>
  <si>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</si>
  <si>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</si>
  <si>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</si>
  <si>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</si>
  <si>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</si>
  <si>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</si>
  <si>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</si>
  <si>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</si>
  <si>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</si>
  <si>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</si>
  <si>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</si>
  <si>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</si>
  <si>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</si>
  <si>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</si>
  <si>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</si>
  <si>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</si>
  <si>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</si>
  <si>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</si>
  <si>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</si>
  <si>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</si>
  <si>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</si>
  <si>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</si>
  <si>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</si>
  <si>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</si>
  <si>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</si>
  <si>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</si>
  <si>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</si>
  <si>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</si>
  <si>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</si>
  <si>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</si>
  <si>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</si>
  <si>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</si>
  <si>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</si>
  <si>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</si>
  <si>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</si>
  <si>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</si>
  <si>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</si>
  <si>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</si>
  <si>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</si>
  <si>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</si>
  <si>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</si>
  <si>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</si>
  <si>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</si>
  <si>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</si>
  <si>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</si>
  <si>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</si>
  <si>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</si>
  <si>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</si>
  <si>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</si>
  <si>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</si>
  <si>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</si>
  <si>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</si>
  <si>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</si>
  <si>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</si>
  <si>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</si>
  <si>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</si>
  <si>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</si>
  <si>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</si>
  <si>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</si>
  <si>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</si>
  <si>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</si>
  <si>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</si>
  <si>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</si>
  <si>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</si>
  <si>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</si>
  <si>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</si>
  <si>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</si>
  <si>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</si>
  <si>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</si>
  <si>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</si>
  <si>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</si>
  <si>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</si>
  <si>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</si>
  <si>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</si>
  <si>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</si>
  <si>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</si>
  <si>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</si>
  <si>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</si>
  <si>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</si>
  <si>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</si>
  <si>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</si>
  <si>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</si>
  <si>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</si>
  <si>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</si>
  <si>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</si>
  <si>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</si>
  <si>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</si>
  <si>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</si>
  <si>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</si>
  <si>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</si>
  <si>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</si>
  <si>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</si>
  <si>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</si>
  <si>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</si>
  <si>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</si>
  <si>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</si>
  <si>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</si>
  <si>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</si>
  <si>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</si>
  <si>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</si>
  <si>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</si>
  <si>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</si>
  <si>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</si>
  <si>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</si>
  <si>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</si>
  <si>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</si>
  <si>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</si>
  <si>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</si>
  <si>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</si>
  <si>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</si>
  <si>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</si>
  <si>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</si>
  <si>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</si>
  <si>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</si>
  <si>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</si>
  <si>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</si>
  <si>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</si>
  <si>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</si>
  <si>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</si>
  <si>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</si>
  <si>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</si>
  <si>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</si>
  <si>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</si>
  <si>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</si>
  <si>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</si>
  <si>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</si>
  <si>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</si>
  <si>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</si>
  <si>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</si>
  <si>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</si>
  <si>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</si>
  <si>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</si>
  <si>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</si>
  <si>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</si>
  <si>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</si>
  <si>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</si>
  <si>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</si>
  <si>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</si>
  <si>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</si>
  <si>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</si>
  <si>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</si>
  <si>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</si>
  <si>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</si>
  <si>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</si>
  <si>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</si>
  <si>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</si>
  <si>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</si>
  <si>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</si>
  <si>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</si>
  <si>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</si>
  <si>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</si>
  <si>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</si>
  <si>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</si>
  <si>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</si>
  <si>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</si>
  <si>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</si>
  <si>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</si>
  <si>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</si>
  <si>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</si>
  <si>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</si>
  <si>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</si>
  <si>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</si>
  <si>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</si>
  <si>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</si>
  <si>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</si>
  <si>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</si>
  <si>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</si>
  <si>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</si>
  <si>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</si>
  <si>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</si>
  <si>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</si>
  <si>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</si>
  <si>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</si>
  <si>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</si>
  <si>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</si>
  <si>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</si>
  <si>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</si>
  <si>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</si>
  <si>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</si>
  <si>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</si>
  <si>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</si>
  <si>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</si>
  <si>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</si>
  <si>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</si>
  <si>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</si>
  <si>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</si>
  <si>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</si>
  <si>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</si>
  <si>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</si>
  <si>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</si>
  <si>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</si>
  <si>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</si>
  <si>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</si>
  <si>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</si>
  <si>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</si>
  <si>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</si>
  <si>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</si>
  <si>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</si>
  <si>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</si>
  <si>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</si>
  <si>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</si>
  <si>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</si>
  <si>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</si>
  <si>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</si>
  <si>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</si>
  <si>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</si>
  <si>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</si>
  <si>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</si>
  <si>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</si>
  <si>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</si>
  <si>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</si>
  <si>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</si>
  <si>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</si>
  <si>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</si>
  <si>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</si>
  <si>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</si>
  <si>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</si>
  <si>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</si>
  <si>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</si>
  <si>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</si>
  <si>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</si>
  <si>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</si>
  <si>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</si>
  <si>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</si>
  <si>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</si>
  <si>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</si>
  <si>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</si>
  <si>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</si>
  <si>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</si>
  <si>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</si>
  <si>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</si>
  <si>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</si>
  <si>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</si>
  <si>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</si>
  <si>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</si>
  <si>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</si>
  <si>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</si>
  <si>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</si>
  <si>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</si>
  <si>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</si>
  <si>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</si>
  <si>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</si>
  <si>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</si>
  <si>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</si>
  <si>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</si>
  <si>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</si>
  <si>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</si>
  <si>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</si>
  <si>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</si>
  <si>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</si>
  <si>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</si>
  <si>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</si>
  <si>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</si>
  <si>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</si>
  <si>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</si>
  <si>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</si>
  <si>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</si>
  <si>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</si>
  <si>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</si>
  <si>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</si>
  <si>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</si>
  <si>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</si>
  <si>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</si>
  <si>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</si>
  <si>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</si>
  <si>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</si>
  <si>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</si>
  <si>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</si>
  <si>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</si>
  <si>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</si>
  <si>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</si>
  <si>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</si>
  <si>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</si>
  <si>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</si>
  <si>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</si>
  <si>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</si>
  <si>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</si>
  <si>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</si>
  <si>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</si>
  <si>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</si>
  <si>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</si>
  <si>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</si>
  <si>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</si>
  <si>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</si>
  <si>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</si>
  <si>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</si>
  <si>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</si>
  <si>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</si>
  <si>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</si>
  <si>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</si>
  <si>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</si>
  <si>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</si>
  <si>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</si>
  <si>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</si>
  <si>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</si>
  <si>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</si>
  <si>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</si>
  <si>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</si>
  <si>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</si>
  <si>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</si>
  <si>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</si>
  <si>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</si>
  <si>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</si>
  <si>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</si>
  <si>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</si>
  <si>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</si>
  <si>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</si>
  <si>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</si>
  <si>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</si>
  <si>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</si>
  <si>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</si>
  <si>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</si>
  <si>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</si>
  <si>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</si>
  <si>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</si>
  <si>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</si>
  <si>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</si>
  <si>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</si>
  <si>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</si>
  <si>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</si>
  <si>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</si>
  <si>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</si>
  <si>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</si>
  <si>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</si>
  <si>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</si>
  <si>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</si>
  <si>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</si>
  <si>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</si>
  <si>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</si>
  <si>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</si>
  <si>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</si>
  <si>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</si>
  <si>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</si>
  <si>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</si>
  <si>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</si>
  <si>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</si>
  <si>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</si>
  <si>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</si>
  <si>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</si>
  <si>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</si>
  <si>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</si>
  <si>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</si>
  <si>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</si>
  <si>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</si>
  <si>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</si>
  <si>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</si>
  <si>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</si>
  <si>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</si>
  <si>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</si>
  <si>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</si>
  <si>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</si>
  <si>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</si>
  <si>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</si>
  <si>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</si>
  <si>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</si>
  <si>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</si>
  <si>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</si>
  <si>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</si>
  <si>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</si>
  <si>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</si>
  <si>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</si>
  <si>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</si>
  <si>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</si>
  <si>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</si>
  <si>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</si>
  <si>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</si>
  <si>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</si>
  <si>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</si>
  <si>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</si>
  <si>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</si>
  <si>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</si>
  <si>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</si>
  <si>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</si>
  <si>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</si>
  <si>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</si>
  <si>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</si>
  <si>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</si>
  <si>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</si>
  <si>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</si>
  <si>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</si>
  <si>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</si>
  <si>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</si>
  <si>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</si>
  <si>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</si>
  <si>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</si>
  <si>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</si>
  <si>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</si>
  <si>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</si>
  <si>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</si>
  <si>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</si>
  <si>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</si>
  <si>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</si>
  <si>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</si>
  <si>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</si>
  <si>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</si>
  <si>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</si>
  <si>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</si>
  <si>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</si>
  <si>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</si>
  <si>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</si>
  <si>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</si>
  <si>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</si>
  <si>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</si>
  <si>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</si>
  <si>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</si>
  <si>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</si>
  <si>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</si>
  <si>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</si>
  <si>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</si>
  <si>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</si>
  <si>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</si>
  <si>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</si>
  <si>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</si>
  <si>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</si>
  <si>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</si>
  <si>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</si>
  <si>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</si>
  <si>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</si>
  <si>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</si>
  <si>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</si>
  <si>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</si>
  <si>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</si>
  <si>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</si>
  <si>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</si>
  <si>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</si>
  <si>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</si>
  <si>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</si>
  <si>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</si>
  <si>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</si>
  <si>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</si>
  <si>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</si>
  <si>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</si>
  <si>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</si>
  <si>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</si>
  <si>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</si>
  <si>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</si>
  <si>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</si>
  <si>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</si>
  <si>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</si>
  <si>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</si>
  <si>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</si>
  <si>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</si>
  <si>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</si>
  <si>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</si>
  <si>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</si>
  <si>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</si>
  <si>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</si>
  <si>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</si>
  <si>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</si>
  <si>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</si>
  <si>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</si>
  <si>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</si>
  <si>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</si>
  <si>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</si>
  <si>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</si>
  <si>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</si>
  <si>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</si>
  <si>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</si>
  <si>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</si>
  <si>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</si>
  <si>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</si>
  <si>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</si>
  <si>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</si>
  <si>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</si>
  <si>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</si>
  <si>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</si>
  <si>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</si>
  <si>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</si>
  <si>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</si>
  <si>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</si>
  <si>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</si>
  <si>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</si>
  <si>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</si>
  <si>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</si>
  <si>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</si>
  <si>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</si>
  <si>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</si>
  <si>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</si>
  <si>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</si>
  <si>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</si>
  <si>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</si>
  <si>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</si>
  <si>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</si>
  <si>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</si>
  <si>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</si>
  <si>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</si>
  <si>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</si>
  <si>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</si>
  <si>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</si>
  <si>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</si>
  <si>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</si>
  <si>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</si>
  <si>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</si>
  <si>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</si>
  <si>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</si>
  <si>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</si>
  <si>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</si>
  <si>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</si>
  <si>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</si>
  <si>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</si>
  <si>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</si>
  <si>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</si>
  <si>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</si>
  <si>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</si>
  <si>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</si>
  <si>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</si>
  <si>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</si>
  <si>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</si>
  <si>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</si>
  <si>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</si>
  <si>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</si>
  <si>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</si>
  <si>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</si>
  <si>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</si>
  <si>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</si>
  <si>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</si>
  <si>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</si>
  <si>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</si>
  <si>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</si>
  <si>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</si>
  <si>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</si>
  <si>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</si>
  <si>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</si>
  <si>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</si>
  <si>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</si>
  <si>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</si>
  <si>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</si>
  <si>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</si>
  <si>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</si>
  <si>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</si>
  <si>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</si>
  <si>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</si>
  <si>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</si>
  <si>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</si>
  <si>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</si>
  <si>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</si>
  <si>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</si>
  <si>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</si>
  <si>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</si>
  <si>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</si>
  <si>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</si>
  <si>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</si>
  <si>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</si>
  <si>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</si>
  <si>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</si>
  <si>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</si>
  <si>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</si>
  <si>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</si>
  <si>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</si>
  <si>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</si>
  <si>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</si>
  <si>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</si>
  <si>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</si>
  <si>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</si>
  <si>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</si>
  <si>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</si>
  <si>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</si>
  <si>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</si>
  <si>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</si>
  <si>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</si>
  <si>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</si>
  <si>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</si>
  <si>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</si>
  <si>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</si>
  <si>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</si>
  <si>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</si>
  <si>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</si>
  <si>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</si>
  <si>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</si>
  <si>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</si>
  <si>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</si>
  <si>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</si>
  <si>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</si>
  <si>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</si>
  <si>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</si>
  <si>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</si>
  <si>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</si>
  <si>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</si>
  <si>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</si>
  <si>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</si>
  <si>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</si>
  <si>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</si>
  <si>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</si>
  <si>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</si>
  <si>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</si>
  <si>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</si>
  <si>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</si>
  <si>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</si>
  <si>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</si>
  <si>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</si>
  <si>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</si>
  <si>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</si>
  <si>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</si>
  <si>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</si>
  <si>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</si>
  <si>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</si>
  <si>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</si>
  <si>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</si>
  <si>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</si>
  <si>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</si>
  <si>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</si>
  <si>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</si>
  <si>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</si>
  <si>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</si>
  <si>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</si>
  <si>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</si>
  <si>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</si>
  <si>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</si>
  <si>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</si>
  <si>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</si>
  <si>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</si>
  <si>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</si>
  <si>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</si>
  <si>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</si>
  <si>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</si>
  <si>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</si>
  <si>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</si>
  <si>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</si>
  <si>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</si>
  <si>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</si>
  <si>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</si>
  <si>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</si>
  <si>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</si>
  <si>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</si>
  <si>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</si>
  <si>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</si>
  <si>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</si>
  <si>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</si>
  <si>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</si>
  <si>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</si>
  <si>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</si>
  <si>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</si>
  <si>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</si>
  <si>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</si>
  <si>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</si>
  <si>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</si>
  <si>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</si>
  <si>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</si>
  <si>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</si>
  <si>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</si>
  <si>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</si>
  <si>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</si>
  <si>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</si>
  <si>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</si>
  <si>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</si>
  <si>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</si>
  <si>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</si>
  <si>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</si>
  <si>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</si>
  <si>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</si>
  <si>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</si>
  <si>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</si>
  <si>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</si>
  <si>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</si>
  <si>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</si>
  <si>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</si>
  <si>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</si>
  <si>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</si>
  <si>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</si>
  <si>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</si>
  <si>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</si>
  <si>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</si>
  <si>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</si>
  <si>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</si>
  <si>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</si>
  <si>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</si>
  <si>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</si>
  <si>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</si>
  <si>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</si>
  <si>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</si>
  <si>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</si>
  <si>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</si>
  <si>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</si>
  <si>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</si>
  <si>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</si>
  <si>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</si>
  <si>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</si>
  <si>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</si>
  <si>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</si>
  <si>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</si>
  <si>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</si>
  <si>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</si>
  <si>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</si>
  <si>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</si>
  <si>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</si>
  <si>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</si>
  <si>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</si>
  <si>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</si>
  <si>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</si>
  <si>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</si>
  <si>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</si>
  <si>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</si>
  <si>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</si>
  <si>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</si>
  <si>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</si>
  <si>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</si>
  <si>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</si>
  <si>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</si>
  <si>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</si>
  <si>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</si>
  <si>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</si>
  <si>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</si>
  <si>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</si>
  <si>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</si>
  <si>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</si>
  <si>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</si>
  <si>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</si>
  <si>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</si>
  <si>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</si>
  <si>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</si>
  <si>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</si>
  <si>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</si>
  <si>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</si>
  <si>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</si>
  <si>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</si>
  <si>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</si>
  <si>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</si>
  <si>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</si>
  <si>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</si>
  <si>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</si>
  <si>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</si>
  <si>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</si>
  <si>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</si>
  <si>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</si>
  <si>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</si>
  <si>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</si>
  <si>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</si>
  <si>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</si>
  <si>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</si>
  <si>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</si>
  <si>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</si>
  <si>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</si>
  <si>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</si>
  <si>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</si>
  <si>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</si>
  <si>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</si>
  <si>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</si>
  <si>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</si>
  <si>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</si>
  <si>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</si>
  <si>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</si>
  <si>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</si>
  <si>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</si>
  <si>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</si>
  <si>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</si>
  <si>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</si>
  <si>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</si>
  <si>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</si>
  <si>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</si>
  <si>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</si>
  <si>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</si>
  <si>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</si>
  <si>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</si>
  <si>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</si>
  <si>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</si>
  <si>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</si>
  <si>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</si>
  <si>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</si>
  <si>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</si>
  <si>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</si>
  <si>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</si>
  <si>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</si>
  <si>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</si>
  <si>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</si>
  <si>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</si>
  <si>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</si>
  <si>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</si>
  <si>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</si>
  <si>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</si>
  <si>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</si>
  <si>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</si>
  <si>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</si>
  <si>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</si>
  <si>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</si>
  <si>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</si>
  <si>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</si>
  <si>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</si>
  <si>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</si>
  <si>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</si>
  <si>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</si>
  <si>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</si>
  <si>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</si>
  <si>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</si>
  <si>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</si>
  <si>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</si>
  <si>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</si>
  <si>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</si>
  <si>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</si>
  <si>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</si>
  <si>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</si>
  <si>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</si>
  <si>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</si>
  <si>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</si>
  <si>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</si>
  <si>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</si>
  <si>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</si>
  <si>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</si>
  <si>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</si>
  <si>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</si>
  <si>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</si>
  <si>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</si>
  <si>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</si>
  <si>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</si>
  <si>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</si>
  <si>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</si>
  <si>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</si>
  <si>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</si>
  <si>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</si>
  <si>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</si>
  <si>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</si>
  <si>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</si>
  <si>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</si>
  <si>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</si>
  <si>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</si>
  <si>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</si>
  <si>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</si>
  <si>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</si>
  <si>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</si>
  <si>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</si>
  <si>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</si>
  <si>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</si>
  <si>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</si>
  <si>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</si>
  <si>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</si>
  <si>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</si>
  <si>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</si>
  <si>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</si>
  <si>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</si>
  <si>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</si>
  <si>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</si>
  <si>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</si>
  <si>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</si>
  <si>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</si>
  <si>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</si>
  <si>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</si>
  <si>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</si>
  <si>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</si>
  <si>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</si>
  <si>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</si>
  <si>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</si>
  <si>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</si>
  <si>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</si>
  <si>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</si>
  <si>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</si>
  <si>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</si>
  <si>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</si>
  <si>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</si>
  <si>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</si>
  <si>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</si>
  <si>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</si>
  <si>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</si>
  <si>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</si>
  <si>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</si>
  <si>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</si>
  <si>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</si>
  <si>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</si>
  <si>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</si>
  <si>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</si>
  <si>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</si>
  <si>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</si>
  <si>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</si>
  <si>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</si>
  <si>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</si>
  <si>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</si>
  <si>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</si>
  <si>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</si>
  <si>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</si>
  <si>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</si>
  <si>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</si>
  <si>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</si>
  <si>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</si>
  <si>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</si>
  <si>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</si>
  <si>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</si>
  <si>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</si>
  <si>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</si>
  <si>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</si>
  <si>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</si>
  <si>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</si>
  <si>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</si>
  <si>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</si>
  <si>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</si>
  <si>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</si>
  <si>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</si>
  <si>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</si>
  <si>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</si>
  <si>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</si>
  <si>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</si>
  <si>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</si>
  <si>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</si>
  <si>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</si>
  <si>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</si>
  <si>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</si>
  <si>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</si>
  <si>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</si>
  <si>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</si>
  <si>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</si>
  <si>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</si>
  <si>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</si>
  <si>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</si>
  <si>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</si>
  <si>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</si>
  <si>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</si>
  <si>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</si>
  <si>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</si>
  <si>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</si>
  <si>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</si>
  <si>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</si>
  <si>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</si>
  <si>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</si>
  <si>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</si>
  <si>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</si>
  <si>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</si>
  <si>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</si>
  <si>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</si>
  <si>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</si>
  <si>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</si>
  <si>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</si>
  <si>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</si>
  <si>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</si>
  <si>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</si>
  <si>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</si>
  <si>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</si>
  <si>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</si>
  <si>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</si>
  <si>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</si>
  <si>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</si>
  <si>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</si>
  <si>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</si>
  <si>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</si>
  <si>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</si>
  <si>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</si>
  <si>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</si>
  <si>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</si>
  <si>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</si>
  <si>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</si>
  <si>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</si>
  <si>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</si>
  <si>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</si>
  <si>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</si>
  <si>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</si>
  <si>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</si>
  <si>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</si>
  <si>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</si>
  <si>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</si>
  <si>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</si>
  <si>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</si>
  <si>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</si>
  <si>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</si>
  <si>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</si>
  <si>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</si>
  <si>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</si>
  <si>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</si>
  <si>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</si>
  <si>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</si>
  <si>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</si>
  <si>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</si>
  <si>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</si>
  <si>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</si>
  <si>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</si>
  <si>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</si>
  <si>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</si>
  <si>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</si>
  <si>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</si>
  <si>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</si>
  <si>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</si>
  <si>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</si>
  <si>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</si>
  <si>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</si>
  <si>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</si>
  <si>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</si>
  <si>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</si>
  <si>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</si>
  <si>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</si>
  <si>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</si>
  <si>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</si>
  <si>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</si>
  <si>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</si>
  <si>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</si>
  <si>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</si>
  <si>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</si>
  <si>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</si>
  <si>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</si>
  <si>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</si>
  <si>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</si>
  <si>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</si>
  <si>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</si>
  <si>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</si>
  <si>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</si>
  <si>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</si>
  <si>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</si>
  <si>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</si>
  <si>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</si>
  <si>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</si>
  <si>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</si>
  <si>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</si>
  <si>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</si>
  <si>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</si>
  <si>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</si>
  <si>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</si>
  <si>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</si>
  <si>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</si>
  <si>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</si>
  <si>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</si>
  <si>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</si>
  <si>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</si>
  <si>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</si>
  <si>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</si>
  <si>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</si>
  <si>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</si>
  <si>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</si>
  <si>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</si>
  <si>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</si>
  <si>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</si>
  <si>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</si>
  <si>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</si>
  <si>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</si>
  <si>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</si>
  <si>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</si>
  <si>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</si>
  <si>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</si>
  <si>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</si>
  <si>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</si>
  <si>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</si>
  <si>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</si>
  <si>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</si>
  <si>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</si>
  <si>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</si>
  <si>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</si>
  <si>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</si>
  <si>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</si>
  <si>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</si>
  <si>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</si>
  <si>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</si>
  <si>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</si>
  <si>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</si>
  <si>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</si>
  <si>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</si>
  <si>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</si>
  <si>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</si>
  <si>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</si>
  <si>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</si>
  <si>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</si>
  <si>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</si>
  <si>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</si>
  <si>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</si>
  <si>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</si>
  <si>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</si>
  <si>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</si>
  <si>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</si>
  <si>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</si>
  <si>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</si>
  <si>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</si>
  <si>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</si>
  <si>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</si>
  <si>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</si>
  <si>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</si>
  <si>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</si>
  <si>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</si>
  <si>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</si>
  <si>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</si>
  <si>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</si>
  <si>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</si>
  <si>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</si>
  <si>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</si>
  <si>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</si>
  <si>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</si>
  <si>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</si>
  <si>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</si>
  <si>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</si>
  <si>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</si>
  <si>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</si>
  <si>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</si>
  <si>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</si>
  <si>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</si>
  <si>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</si>
  <si>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</si>
  <si>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</si>
  <si>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</si>
  <si>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</si>
  <si>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</si>
  <si>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</si>
  <si>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</si>
  <si>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</si>
  <si>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</si>
  <si>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</si>
  <si>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</si>
  <si>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</si>
  <si>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</si>
  <si>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</si>
  <si>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</si>
  <si>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</si>
  <si>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</si>
  <si>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</si>
  <si>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</si>
  <si>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</si>
  <si>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</si>
  <si>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</si>
  <si>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</si>
  <si>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</si>
  <si>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</si>
  <si>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</si>
  <si>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</si>
  <si>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</si>
  <si>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</si>
  <si>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</si>
  <si>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</si>
  <si>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</si>
  <si>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</si>
  <si>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</si>
  <si>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</si>
  <si>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</si>
  <si>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</si>
  <si>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</si>
  <si>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</si>
  <si>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</si>
  <si>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</si>
  <si>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</si>
  <si>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</si>
  <si>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</si>
  <si>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</si>
  <si>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</si>
  <si>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</si>
  <si>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</si>
  <si>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</si>
  <si>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</si>
  <si>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</si>
  <si>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</si>
  <si>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</si>
  <si>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</si>
  <si>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</si>
  <si>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</si>
  <si>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</si>
  <si>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</si>
  <si>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</si>
  <si>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</si>
  <si>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</si>
  <si>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</si>
  <si>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</si>
  <si>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</si>
  <si>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</si>
  <si>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</si>
  <si>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</si>
  <si>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</si>
  <si>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</si>
  <si>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</si>
  <si>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</si>
  <si>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</si>
  <si>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</si>
  <si>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</si>
  <si>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</si>
  <si>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</si>
  <si>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</si>
  <si>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</si>
  <si>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</si>
  <si>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</si>
  <si>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</si>
  <si>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</si>
  <si>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</si>
  <si>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</si>
  <si>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</si>
  <si>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</si>
  <si>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</si>
  <si>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</si>
  <si>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</si>
  <si>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</si>
  <si>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</si>
  <si>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</si>
  <si>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</si>
  <si>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</si>
  <si>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</si>
  <si>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</si>
  <si>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</si>
  <si>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</si>
  <si>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</si>
  <si>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</si>
  <si>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</si>
  <si>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</si>
  <si>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</si>
  <si>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</si>
  <si>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</si>
  <si>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</si>
  <si>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</si>
  <si>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</si>
  <si>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</si>
  <si>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</si>
  <si>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</si>
  <si>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</si>
  <si>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</si>
  <si>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</si>
  <si>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</si>
  <si>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</si>
  <si>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</si>
  <si>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</si>
  <si>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</si>
  <si>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</si>
  <si>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</si>
  <si>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</si>
  <si>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</si>
  <si>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</si>
  <si>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</si>
  <si>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</si>
  <si>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</si>
  <si>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</si>
  <si>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</si>
  <si>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</si>
  <si>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</si>
  <si>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</si>
  <si>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</si>
  <si>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</si>
  <si>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</si>
  <si>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</si>
  <si>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</si>
  <si>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</si>
  <si>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</si>
  <si>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</si>
  <si>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</si>
  <si>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</si>
  <si>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</si>
  <si>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</si>
  <si>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</si>
  <si>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</si>
  <si>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</si>
  <si>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</si>
  <si>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</si>
  <si>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</si>
  <si>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</si>
  <si>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</si>
  <si>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</si>
  <si>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</si>
  <si>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</si>
  <si>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</si>
  <si>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</si>
  <si>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</si>
  <si>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</si>
  <si>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</si>
  <si>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</si>
  <si>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</si>
  <si>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</si>
  <si>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</si>
  <si>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</si>
  <si>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</si>
  <si>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</si>
  <si>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</si>
  <si>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</si>
  <si>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</si>
  <si>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</si>
  <si>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</si>
  <si>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</si>
  <si>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</si>
  <si>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</si>
  <si>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</si>
  <si>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</si>
  <si>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</si>
  <si>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</si>
  <si>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</si>
  <si>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</si>
  <si>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</si>
  <si>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</si>
  <si>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</si>
  <si>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</si>
  <si>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</si>
  <si>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</si>
  <si>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</si>
  <si>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</si>
  <si>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</si>
  <si>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</si>
  <si>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</si>
  <si>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</si>
  <si>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</si>
  <si>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</si>
  <si>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</si>
  <si>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</si>
  <si>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</si>
  <si>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</si>
  <si>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</si>
  <si>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</si>
  <si>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</si>
  <si>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</si>
  <si>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</si>
  <si>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</si>
  <si>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</si>
  <si>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</si>
  <si>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</si>
  <si>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</si>
  <si>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</si>
  <si>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</si>
  <si>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</si>
  <si>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</si>
  <si>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</si>
  <si>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</si>
  <si>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</si>
  <si>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</si>
  <si>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</si>
  <si>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</si>
  <si>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</si>
  <si>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</si>
  <si>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</si>
  <si>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</si>
  <si>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</si>
  <si>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</si>
  <si>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</si>
  <si>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</si>
  <si>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</si>
  <si>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</si>
  <si>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</si>
  <si>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</si>
  <si>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</si>
  <si>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</si>
  <si>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</si>
  <si>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</si>
  <si>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</si>
  <si>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</si>
  <si>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</si>
  <si>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</si>
  <si>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</si>
  <si>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</si>
  <si>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</si>
  <si>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</si>
  <si>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</si>
  <si>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</si>
  <si>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</si>
  <si>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</si>
  <si>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</si>
  <si>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</si>
  <si>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</si>
  <si>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</si>
  <si>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</si>
  <si>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</si>
  <si>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</si>
  <si>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</si>
  <si>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</si>
  <si>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</si>
  <si>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</si>
  <si>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</si>
  <si>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</si>
  <si>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</si>
  <si>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</si>
  <si>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</si>
  <si>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</si>
  <si>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</si>
  <si>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</si>
  <si>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</si>
  <si>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</si>
  <si>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</si>
  <si>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</si>
  <si>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</si>
  <si>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</si>
  <si>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</si>
  <si>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</si>
  <si>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</si>
  <si>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</si>
  <si>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</si>
  <si>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</si>
  <si>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</si>
  <si>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</si>
  <si>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</si>
  <si>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</si>
  <si>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</si>
  <si>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</si>
  <si>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</si>
  <si>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</si>
  <si>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</si>
  <si>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</si>
  <si>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</si>
  <si>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</si>
  <si>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</si>
  <si>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</si>
  <si>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</si>
  <si>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</si>
  <si>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</si>
  <si>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</si>
  <si>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</si>
  <si>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</si>
  <si>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</si>
  <si>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</si>
  <si>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</si>
  <si>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</si>
  <si>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</si>
  <si>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</si>
  <si>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</si>
  <si>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</si>
  <si>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</si>
  <si>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</si>
  <si>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</si>
  <si>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</si>
  <si>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</si>
  <si>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</si>
  <si>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</si>
  <si>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</si>
  <si>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</si>
  <si>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</si>
  <si>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</si>
  <si>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</si>
  <si>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</si>
  <si>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</si>
  <si>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</si>
  <si>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</si>
  <si>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</si>
  <si>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</si>
  <si>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</si>
  <si>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</si>
  <si>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</si>
  <si>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</si>
  <si>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</si>
  <si>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</si>
  <si>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</si>
  <si>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</si>
  <si>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</si>
  <si>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</si>
  <si>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</si>
  <si>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</si>
  <si>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</si>
  <si>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</si>
  <si>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</si>
  <si>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</si>
  <si>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</si>
  <si>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</si>
  <si>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</si>
  <si>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</si>
  <si>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</si>
  <si>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</si>
  <si>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</si>
  <si>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</si>
  <si>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</si>
  <si>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</si>
  <si>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</si>
  <si>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</si>
  <si>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</si>
  <si>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</si>
  <si>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</si>
  <si>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</si>
  <si>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</si>
  <si>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</si>
  <si>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</si>
  <si>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</si>
  <si>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</si>
  <si>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</si>
  <si>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</si>
  <si>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</si>
  <si>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</si>
  <si>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</si>
  <si>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</si>
  <si>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</si>
  <si>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</si>
  <si>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</si>
  <si>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</si>
  <si>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</si>
  <si>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</si>
  <si>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</si>
  <si>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</si>
  <si>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</si>
  <si>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</si>
  <si>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</si>
  <si>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</si>
  <si>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</si>
  <si>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</si>
  <si>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</si>
  <si>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</si>
  <si>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</si>
  <si>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</si>
  <si>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</si>
  <si>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</si>
  <si>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</si>
  <si>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</si>
  <si>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</si>
  <si>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</si>
  <si>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</si>
  <si>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</si>
  <si>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</si>
  <si>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</si>
  <si>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</si>
  <si>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</si>
  <si>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</si>
  <si>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</si>
  <si>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</si>
  <si>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</si>
  <si>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</si>
  <si>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</si>
  <si>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</si>
  <si>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</si>
  <si>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</si>
  <si>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</si>
  <si>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</si>
  <si>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</si>
  <si>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</si>
  <si>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</si>
  <si>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</si>
  <si>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</si>
  <si>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</si>
  <si>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</si>
  <si>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</si>
  <si>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</si>
  <si>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</si>
  <si>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</si>
  <si>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</si>
  <si>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</si>
  <si>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</si>
  <si>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</si>
  <si>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</si>
  <si>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</si>
  <si>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</si>
  <si>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</si>
  <si>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</si>
  <si>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</si>
  <si>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</si>
  <si>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</si>
  <si>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</si>
  <si>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</si>
  <si>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</si>
  <si>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</si>
  <si>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</si>
  <si>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</si>
  <si>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</si>
  <si>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</si>
  <si>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</si>
  <si>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</si>
  <si>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</si>
  <si>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</si>
  <si>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</si>
  <si>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</si>
  <si>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</si>
  <si>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</si>
  <si>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</si>
  <si>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</si>
  <si>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</si>
  <si>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</si>
  <si>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</si>
  <si>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</si>
  <si>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</si>
  <si>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</si>
  <si>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</si>
  <si>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</si>
  <si>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</si>
  <si>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</si>
  <si>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</si>
  <si>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</si>
  <si>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</si>
  <si>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</si>
  <si>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</si>
  <si>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</si>
  <si>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</si>
  <si>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</si>
  <si>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</si>
  <si>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</si>
  <si>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</si>
  <si>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</si>
  <si>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</si>
  <si>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</si>
  <si>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</si>
  <si>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</si>
  <si>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</si>
  <si>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</si>
  <si>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</si>
  <si>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</si>
  <si>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</si>
  <si>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</si>
  <si>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</si>
  <si>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</si>
  <si>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</si>
  <si>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</si>
  <si>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</si>
  <si>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</si>
  <si>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</si>
  <si>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</si>
  <si>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</si>
  <si>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</si>
  <si>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</si>
  <si>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</si>
  <si>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</si>
  <si>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</si>
  <si>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</si>
  <si>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</si>
  <si>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</si>
  <si>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</si>
  <si>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</si>
  <si>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</si>
  <si>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</si>
  <si>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</si>
  <si>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</si>
  <si>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</si>
  <si>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</si>
  <si>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</si>
  <si>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</si>
  <si>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</si>
  <si>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</si>
  <si>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</si>
  <si>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</si>
  <si>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</si>
  <si>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</si>
  <si>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</si>
  <si>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</si>
  <si>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</si>
  <si>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</si>
  <si>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</si>
  <si>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</si>
  <si>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</si>
  <si>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</si>
  <si>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</si>
  <si>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</si>
  <si>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</si>
  <si>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</si>
  <si>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</si>
  <si>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</si>
  <si>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</si>
  <si>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</si>
  <si>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</si>
  <si>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</si>
  <si>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</si>
  <si>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</si>
  <si>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</si>
  <si>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</si>
  <si>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</si>
  <si>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</si>
  <si>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</si>
  <si>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</si>
  <si>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</si>
  <si>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</si>
  <si>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</si>
  <si>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</si>
  <si>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</si>
  <si>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</si>
  <si>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</si>
  <si>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</si>
  <si>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</si>
  <si>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</si>
  <si>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</si>
  <si>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</si>
  <si>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</si>
  <si>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</si>
  <si>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</si>
  <si>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</si>
  <si>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</si>
  <si>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</si>
  <si>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</si>
  <si>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</si>
  <si>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</si>
  <si>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</si>
  <si>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</si>
  <si>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</si>
  <si>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</si>
  <si>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</si>
  <si>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</si>
  <si>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</si>
  <si>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</si>
  <si>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</si>
  <si>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</si>
  <si>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</si>
  <si>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</si>
  <si>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</si>
  <si>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</si>
  <si>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</si>
  <si>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</si>
  <si>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</si>
  <si>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</si>
  <si>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</si>
  <si>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</si>
  <si>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</si>
  <si>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</si>
  <si>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</si>
  <si>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</si>
  <si>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</si>
  <si>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</si>
  <si>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</si>
  <si>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</si>
  <si>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</si>
  <si>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</si>
  <si>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</si>
  <si>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</si>
  <si>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</si>
  <si>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</si>
  <si>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</si>
  <si>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</si>
  <si>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</si>
  <si>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</si>
  <si>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</si>
  <si>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</si>
  <si>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</si>
  <si>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</si>
  <si>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</si>
  <si>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</si>
  <si>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</si>
  <si>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</si>
  <si>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</si>
  <si>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</si>
  <si>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</si>
  <si>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</si>
  <si>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</si>
  <si>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</si>
  <si>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</si>
  <si>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</si>
  <si>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</si>
  <si>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</si>
  <si>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</si>
  <si>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</si>
  <si>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</si>
  <si>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</si>
  <si>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</si>
  <si>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</si>
  <si>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</si>
  <si>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</si>
  <si>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</si>
  <si>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</si>
  <si>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</si>
  <si>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</si>
  <si>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</si>
  <si>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</si>
  <si>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</si>
  <si>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</si>
  <si>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</si>
  <si>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</si>
  <si>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</si>
  <si>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</si>
  <si>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</si>
  <si>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</si>
  <si>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</si>
  <si>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</si>
  <si>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</si>
  <si>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</si>
  <si>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</si>
  <si>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</si>
  <si>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</si>
  <si>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</si>
  <si>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</si>
  <si>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</si>
  <si>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</si>
  <si>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</si>
  <si>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</si>
  <si>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</si>
  <si>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</si>
  <si>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</si>
  <si>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</si>
  <si>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</si>
  <si>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</si>
  <si>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</si>
  <si>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</si>
  <si>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</si>
  <si>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</si>
  <si>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</si>
  <si>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</si>
  <si>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</si>
  <si>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</si>
  <si>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</si>
  <si>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</si>
  <si>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</si>
  <si>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</si>
  <si>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</si>
  <si>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</si>
  <si>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</si>
  <si>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</si>
  <si>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</si>
  <si>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</si>
  <si>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</si>
  <si>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</si>
  <si>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</si>
  <si>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</si>
  <si>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</si>
  <si>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</si>
  <si>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</si>
  <si>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</si>
  <si>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</si>
  <si>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</si>
  <si>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</si>
  <si>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</si>
  <si>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</si>
  <si>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</si>
  <si>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</si>
  <si>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</si>
  <si>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</si>
  <si>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</si>
  <si>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</si>
  <si>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</si>
  <si>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</si>
  <si>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</si>
  <si>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</si>
  <si>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</si>
  <si>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</si>
  <si>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</si>
  <si>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</si>
  <si>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</si>
  <si>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</si>
  <si>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</si>
  <si>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</si>
  <si>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</si>
  <si>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</si>
  <si>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</si>
  <si>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</si>
  <si>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</si>
  <si>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</si>
  <si>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</si>
  <si>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</si>
  <si>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</si>
  <si>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</si>
  <si>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</si>
  <si>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</si>
  <si>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</si>
  <si>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</si>
  <si>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</si>
  <si>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</si>
  <si>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</si>
  <si>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</si>
  <si>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</si>
  <si>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</si>
  <si>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</si>
  <si>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</si>
  <si>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</si>
  <si>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</si>
  <si>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</si>
  <si>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</si>
  <si>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</si>
  <si>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</si>
  <si>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</si>
  <si>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</si>
  <si>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</si>
  <si>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</si>
  <si>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</si>
  <si>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</si>
  <si>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</si>
  <si>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</si>
  <si>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</si>
  <si>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</si>
  <si>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</si>
  <si>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</si>
  <si>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</si>
  <si>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</si>
  <si>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</si>
  <si>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</si>
  <si>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</si>
  <si>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</si>
  <si>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</si>
  <si>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</si>
  <si>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</si>
  <si>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</si>
  <si>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</si>
  <si>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</si>
  <si>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</si>
  <si>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</si>
  <si>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</si>
  <si>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</si>
  <si>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</si>
  <si>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</si>
  <si>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</si>
  <si>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</si>
  <si>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</si>
  <si>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</si>
  <si>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</si>
  <si>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</si>
  <si>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</si>
  <si>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</si>
  <si>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</si>
  <si>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</si>
  <si>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</si>
  <si>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</si>
  <si>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</si>
  <si>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</si>
  <si>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</si>
  <si>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</si>
  <si>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</si>
  <si>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</si>
  <si>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</si>
  <si>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</si>
  <si>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</si>
  <si>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</si>
  <si>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</si>
  <si>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</si>
  <si>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</si>
  <si>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</si>
  <si>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</si>
  <si>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</si>
  <si>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</si>
  <si>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</si>
  <si>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</si>
  <si>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</si>
  <si>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</si>
  <si>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</si>
  <si>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</si>
  <si>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</si>
  <si>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</si>
  <si>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</si>
  <si>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</si>
  <si>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</si>
  <si>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</si>
  <si>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</si>
  <si>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</si>
  <si>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</si>
  <si>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</si>
  <si>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</si>
  <si>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</si>
  <si>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</si>
  <si>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</si>
  <si>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</si>
  <si>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</si>
  <si>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</si>
  <si>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</si>
  <si>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</si>
  <si>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</si>
  <si>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</si>
  <si>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</si>
  <si>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</si>
  <si>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</si>
  <si>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</si>
  <si>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</si>
  <si>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</si>
  <si>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</si>
  <si>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</si>
  <si>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</si>
  <si>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</si>
  <si>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</si>
  <si>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</si>
  <si>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</si>
  <si>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</si>
  <si>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</si>
  <si>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</si>
  <si>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</si>
  <si>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</si>
  <si>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</si>
  <si>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</si>
  <si>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</si>
  <si>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</si>
  <si>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</si>
  <si>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</si>
  <si>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</si>
  <si>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</si>
  <si>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</si>
  <si>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</si>
  <si>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</si>
  <si>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</si>
  <si>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</si>
  <si>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</si>
  <si>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</si>
  <si>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</si>
  <si>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</si>
  <si>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</si>
  <si>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</si>
  <si>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</si>
  <si>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</si>
  <si>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</si>
  <si>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</si>
  <si>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</si>
  <si>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</si>
  <si>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</si>
  <si>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</si>
  <si>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</si>
  <si>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</si>
  <si>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</si>
  <si>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</si>
  <si>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</si>
  <si>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</si>
  <si>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</si>
  <si>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</si>
  <si>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</si>
  <si>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</si>
  <si>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</si>
  <si>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</si>
  <si>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</si>
  <si>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</si>
  <si>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</si>
  <si>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</si>
  <si>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</si>
  <si>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</si>
  <si>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</si>
  <si>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</si>
  <si>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</si>
  <si>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</si>
  <si>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</si>
  <si>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</si>
  <si>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</si>
  <si>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</si>
  <si>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</si>
  <si>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</si>
  <si>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</si>
  <si>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</si>
  <si>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</si>
  <si>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</si>
  <si>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</si>
  <si>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</si>
  <si>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</si>
  <si>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</si>
  <si>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</si>
  <si>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</si>
  <si>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</si>
  <si>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</si>
  <si>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</si>
  <si>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</si>
  <si>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</si>
  <si>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</si>
  <si>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</si>
  <si>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</si>
  <si>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</si>
  <si>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</si>
  <si>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</si>
  <si>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</si>
  <si>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</si>
  <si>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</si>
  <si>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</si>
  <si>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</si>
  <si>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</si>
  <si>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</si>
  <si>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</si>
  <si>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</si>
  <si>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</si>
  <si>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</si>
  <si>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</si>
  <si>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</si>
  <si>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</si>
  <si>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</si>
  <si>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</si>
  <si>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</si>
  <si>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</si>
  <si>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</si>
  <si>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</si>
  <si>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</si>
  <si>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</si>
  <si>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</si>
  <si>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</si>
  <si>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</si>
  <si>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</si>
  <si>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</si>
  <si>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</si>
  <si>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</si>
  <si>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</si>
  <si>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</si>
  <si>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</si>
  <si>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</si>
  <si>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</si>
  <si>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</si>
  <si>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</si>
  <si>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</si>
  <si>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</si>
  <si>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</si>
  <si>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</si>
  <si>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</si>
  <si>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</si>
  <si>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</si>
  <si>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</si>
  <si>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</si>
  <si>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</si>
  <si>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</si>
  <si>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</si>
  <si>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</si>
  <si>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</si>
  <si>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</si>
  <si>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</si>
  <si>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</si>
  <si>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</si>
  <si>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</si>
  <si>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</si>
  <si>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</si>
  <si>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</si>
  <si>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</si>
  <si>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</si>
  <si>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</si>
  <si>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</si>
  <si>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</si>
  <si>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</si>
  <si>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</si>
  <si>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</si>
  <si>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</si>
  <si>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</si>
  <si>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</si>
  <si>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</si>
  <si>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</si>
  <si>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</si>
  <si>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</si>
  <si>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</si>
  <si>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</si>
  <si>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</si>
  <si>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</si>
  <si>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</si>
  <si>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</si>
  <si>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</si>
  <si>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</si>
  <si>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</si>
  <si>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</si>
  <si>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</si>
  <si>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</si>
  <si>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</si>
  <si>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</si>
  <si>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</si>
  <si>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</si>
  <si>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</si>
  <si>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</si>
  <si>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</si>
  <si>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</si>
  <si>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</si>
  <si>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</si>
  <si>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</si>
  <si>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</si>
  <si>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</si>
  <si>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</si>
  <si>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</si>
  <si>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</si>
  <si>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</si>
  <si>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</si>
  <si>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</si>
  <si>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</si>
  <si>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</si>
  <si>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</si>
  <si>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</si>
  <si>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</si>
  <si>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</si>
  <si>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</si>
  <si>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</si>
  <si>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</si>
  <si>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</si>
  <si>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</si>
  <si>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</si>
  <si>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</si>
  <si>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</si>
  <si>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</si>
  <si>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</si>
  <si>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</si>
  <si>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</si>
  <si>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</si>
  <si>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</si>
  <si>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</si>
  <si>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</si>
  <si>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</si>
  <si>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</si>
  <si>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</si>
  <si>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</si>
  <si>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</si>
  <si>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</si>
  <si>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</si>
  <si>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</si>
  <si>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</si>
  <si>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</si>
  <si>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</si>
  <si>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</si>
  <si>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</si>
  <si>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</si>
  <si>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</si>
  <si>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</si>
  <si>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</si>
  <si>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</si>
  <si>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</si>
  <si>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</si>
  <si>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</si>
  <si>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</si>
  <si>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</si>
  <si>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</si>
  <si>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</si>
  <si>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</si>
  <si>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</si>
  <si>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</si>
  <si>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</si>
  <si>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</si>
  <si>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</si>
  <si>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</si>
  <si>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</si>
  <si>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</si>
  <si>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</si>
  <si>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</si>
  <si>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</si>
  <si>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</si>
  <si>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</si>
  <si>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</si>
  <si>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</si>
  <si>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</si>
  <si>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</si>
  <si>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</si>
  <si>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</si>
  <si>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</si>
  <si>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</si>
  <si>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</si>
  <si>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</si>
  <si>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</si>
  <si>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</si>
  <si>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</si>
  <si>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</si>
  <si>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</si>
  <si>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</si>
  <si>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</si>
  <si>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</si>
  <si>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</si>
  <si>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</si>
  <si>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</si>
  <si>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</si>
  <si>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</si>
  <si>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</si>
  <si>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</si>
  <si>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</si>
  <si>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</si>
  <si>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</si>
  <si>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</si>
  <si>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</si>
  <si>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</si>
  <si>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</si>
  <si>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</si>
  <si>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</si>
  <si>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</si>
  <si>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</si>
  <si>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</si>
  <si>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</si>
  <si>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</si>
  <si>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</si>
  <si>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</si>
  <si>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</si>
  <si>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</si>
  <si>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</si>
  <si>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</si>
  <si>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</si>
  <si>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</si>
  <si>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</si>
  <si>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</si>
  <si>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</si>
  <si>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</si>
  <si>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</si>
  <si>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</si>
  <si>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</si>
  <si>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</si>
  <si>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</si>
  <si>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</si>
  <si>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</si>
  <si>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</si>
  <si>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</si>
  <si>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</si>
  <si>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</si>
  <si>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</si>
  <si>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</si>
  <si>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</si>
  <si>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</si>
  <si>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</si>
  <si>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</si>
  <si>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</si>
  <si>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</si>
  <si>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</si>
  <si>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</si>
  <si>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</si>
  <si>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</si>
  <si>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</si>
  <si>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</si>
  <si>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</si>
  <si>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</si>
  <si>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</si>
  <si>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</si>
  <si>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</si>
  <si>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</si>
  <si>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</si>
  <si>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</si>
  <si>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</si>
  <si>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</si>
  <si>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</si>
  <si>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</si>
  <si>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</si>
  <si>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</si>
  <si>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</si>
  <si>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</si>
  <si>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</si>
  <si>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</si>
  <si>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</si>
  <si>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</si>
  <si>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</si>
  <si>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</si>
  <si>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</si>
  <si>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</si>
  <si>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</si>
  <si>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</si>
  <si>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</si>
  <si>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</si>
  <si>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</si>
  <si>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</si>
  <si>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</si>
  <si>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</si>
  <si>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</si>
  <si>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</si>
  <si>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</si>
  <si>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</si>
  <si>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</si>
  <si>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</si>
  <si>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</si>
  <si>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</si>
  <si>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</si>
  <si>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</si>
  <si>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</si>
  <si>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</si>
  <si>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</si>
  <si>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</si>
  <si>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</si>
  <si>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</si>
  <si>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</si>
  <si>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</si>
  <si>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</si>
  <si>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</si>
  <si>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</si>
  <si>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</si>
  <si>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</si>
  <si>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</si>
  <si>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</si>
  <si>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</si>
  <si>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</si>
  <si>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</si>
  <si>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</si>
  <si>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</si>
  <si>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</si>
  <si>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</si>
  <si>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</si>
  <si>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</si>
  <si>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</si>
  <si>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</si>
  <si>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</si>
  <si>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</si>
  <si>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</si>
  <si>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</si>
  <si>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</si>
  <si>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</si>
  <si>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</si>
  <si>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</si>
  <si>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</si>
  <si>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</si>
  <si>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</si>
  <si>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</si>
  <si>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</si>
  <si>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</si>
  <si>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</si>
  <si>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</si>
  <si>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</si>
  <si>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</si>
  <si>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</si>
  <si>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</si>
  <si>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</si>
  <si>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</si>
  <si>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</si>
  <si>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</si>
  <si>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</si>
  <si>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</si>
  <si>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</si>
  <si>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</si>
  <si>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</si>
  <si>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</si>
  <si>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</si>
  <si>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</si>
  <si>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</si>
  <si>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</si>
  <si>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</si>
  <si>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</si>
  <si>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</si>
  <si>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</si>
  <si>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</si>
  <si>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</si>
  <si>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</si>
  <si>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</si>
  <si>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</si>
  <si>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</si>
  <si>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</si>
  <si>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</si>
  <si>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</si>
  <si>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</si>
  <si>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</si>
  <si>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</si>
  <si>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</si>
  <si>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</si>
  <si>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</si>
  <si>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</si>
  <si>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</si>
  <si>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</si>
  <si>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</si>
  <si>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</si>
  <si>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</si>
  <si>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</si>
  <si>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</si>
  <si>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</si>
  <si>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</si>
  <si>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</si>
  <si>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</si>
  <si>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</si>
  <si>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</si>
  <si>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</si>
  <si>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</si>
  <si>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</si>
  <si>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</si>
  <si>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</si>
  <si>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</si>
  <si>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</si>
  <si>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</si>
  <si>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</si>
  <si>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</si>
  <si>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</si>
  <si>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</si>
  <si>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</si>
  <si>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</si>
  <si>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</si>
  <si>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</si>
  <si>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</si>
  <si>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</si>
  <si>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</si>
  <si>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</si>
  <si>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</si>
  <si>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</si>
  <si>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</si>
  <si>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</si>
  <si>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</si>
  <si>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</si>
  <si>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</si>
  <si>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</si>
  <si>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</si>
  <si>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</si>
  <si>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</si>
  <si>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</si>
  <si>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</si>
  <si>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</si>
  <si>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</si>
  <si>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</si>
  <si>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</si>
  <si>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</si>
  <si>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</si>
  <si>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</si>
  <si>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</si>
  <si>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</si>
  <si>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</si>
  <si>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</si>
  <si>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</si>
  <si>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</si>
  <si>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</si>
  <si>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</si>
  <si>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</si>
  <si>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</si>
  <si>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</si>
  <si>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</si>
  <si>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</si>
  <si>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</si>
  <si>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</si>
  <si>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</si>
  <si>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</si>
  <si>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</si>
  <si>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</si>
  <si>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</si>
  <si>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</si>
  <si>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</si>
  <si>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</si>
  <si>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</si>
  <si>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</si>
  <si>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</si>
  <si>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</si>
  <si>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</si>
  <si>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</si>
  <si>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</si>
  <si>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</si>
  <si>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</si>
  <si>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</si>
  <si>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</si>
  <si>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</si>
  <si>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</si>
  <si>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</si>
  <si>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</si>
  <si>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</si>
  <si>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</si>
  <si>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</si>
  <si>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</si>
  <si>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</si>
  <si>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</si>
  <si>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</si>
  <si>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</si>
  <si>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</si>
  <si>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</si>
  <si>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</si>
  <si>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</si>
  <si>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</si>
  <si>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</si>
  <si>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</si>
  <si>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</si>
  <si>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</si>
  <si>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</si>
  <si>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</si>
  <si>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</si>
  <si>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</si>
  <si>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</si>
  <si>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</si>
  <si>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</si>
  <si>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</si>
  <si>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</si>
  <si>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</si>
  <si>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</si>
  <si>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</si>
  <si>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</si>
  <si>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</si>
  <si>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</si>
  <si>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</si>
  <si>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</si>
  <si>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</si>
  <si>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</si>
  <si>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</si>
  <si>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</si>
  <si>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</si>
  <si>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</si>
  <si>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</si>
  <si>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</si>
  <si>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</si>
  <si>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</si>
  <si>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</si>
  <si>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</si>
  <si>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</si>
  <si>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</si>
  <si>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</si>
  <si>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</si>
  <si>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</si>
  <si>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</si>
  <si>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</si>
  <si>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</si>
  <si>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</si>
  <si>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</si>
  <si>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</si>
  <si>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</si>
  <si>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</si>
  <si>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</si>
  <si>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</si>
  <si>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</si>
  <si>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</si>
  <si>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</si>
  <si>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</si>
  <si>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</si>
  <si>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</si>
  <si>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</si>
  <si>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</si>
  <si>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</si>
  <si>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</si>
  <si>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</si>
  <si>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</si>
  <si>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</si>
  <si>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</si>
  <si>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</si>
  <si>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</si>
  <si>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</si>
  <si>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</si>
  <si>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</si>
  <si>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</si>
  <si>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</si>
  <si>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</si>
  <si>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</si>
  <si>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</si>
  <si>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</si>
  <si>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</si>
  <si>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</si>
  <si>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</si>
  <si>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</si>
  <si>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</si>
  <si>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</si>
  <si>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</si>
  <si>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</si>
  <si>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</si>
  <si>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</si>
  <si>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</si>
  <si>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</si>
  <si>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</si>
  <si>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</si>
  <si>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</si>
  <si>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</si>
  <si>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</si>
  <si>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</si>
  <si>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</si>
  <si>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</si>
  <si>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</si>
  <si>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</si>
  <si>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</si>
  <si>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</si>
  <si>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</si>
  <si>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</si>
  <si>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</si>
  <si>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</si>
  <si>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</si>
  <si>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</si>
  <si>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</si>
  <si>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</si>
  <si>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</si>
  <si>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</si>
  <si>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</si>
  <si>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</si>
  <si>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</si>
  <si>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</si>
  <si>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</si>
  <si>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</si>
  <si>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</si>
  <si>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</si>
  <si>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</si>
  <si>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</si>
  <si>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</si>
  <si>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</si>
  <si>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</si>
  <si>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</si>
  <si>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</si>
  <si>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</si>
  <si>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</si>
  <si>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</si>
  <si>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</si>
  <si>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</si>
  <si>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</si>
  <si>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</si>
  <si>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</si>
  <si>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</si>
  <si>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</si>
  <si>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</si>
  <si>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</si>
  <si>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</si>
  <si>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</si>
  <si>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</si>
  <si>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</si>
  <si>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</si>
  <si>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</si>
  <si>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</si>
  <si>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</si>
  <si>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</si>
  <si>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</si>
  <si>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</si>
  <si>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</si>
  <si>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</si>
  <si>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</si>
  <si>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</si>
  <si>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</si>
  <si>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</si>
  <si>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</si>
  <si>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</si>
  <si>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</si>
  <si>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</si>
  <si>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</si>
  <si>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</si>
  <si>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</si>
  <si>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</si>
  <si>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</si>
  <si>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</si>
  <si>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</si>
  <si>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</si>
  <si>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</si>
  <si>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</si>
  <si>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</si>
  <si>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</si>
  <si>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</si>
  <si>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</si>
  <si>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</si>
  <si>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</si>
  <si>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</si>
  <si>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</si>
  <si>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</si>
  <si>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</si>
  <si>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</si>
  <si>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</si>
  <si>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</si>
  <si>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</si>
  <si>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</si>
  <si>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</si>
  <si>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</si>
  <si>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</si>
  <si>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</si>
  <si>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</si>
  <si>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</si>
  <si>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</si>
  <si>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</si>
  <si>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</si>
  <si>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</si>
  <si>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</si>
  <si>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</si>
  <si>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</si>
  <si>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</si>
  <si>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</si>
  <si>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</si>
  <si>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</si>
  <si>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</si>
  <si>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</si>
  <si>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</si>
  <si>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</si>
  <si>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</si>
  <si>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</si>
  <si>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</si>
  <si>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</si>
  <si>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</si>
  <si>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</si>
  <si>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</si>
  <si>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</si>
  <si>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</si>
  <si>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</si>
  <si>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</si>
  <si>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</si>
  <si>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</si>
  <si>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</si>
  <si>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</si>
  <si>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</si>
  <si>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</si>
  <si>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</si>
  <si>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</si>
  <si>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</si>
  <si>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</si>
  <si>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</si>
  <si>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</si>
  <si>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</si>
  <si>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</si>
  <si>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</si>
  <si>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</si>
  <si>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</si>
  <si>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</si>
  <si>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</si>
  <si>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</si>
  <si>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</si>
  <si>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</si>
  <si>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</si>
  <si>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</si>
  <si>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</si>
  <si>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</si>
  <si>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</si>
  <si>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</si>
  <si>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</si>
  <si>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</si>
  <si>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</si>
  <si>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</si>
  <si>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</si>
  <si>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</si>
  <si>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</si>
  <si>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</si>
  <si>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</si>
  <si>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</si>
  <si>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</si>
  <si>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</si>
  <si>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</si>
  <si>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</si>
  <si>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</si>
  <si>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</si>
  <si>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</si>
  <si>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</si>
  <si>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</si>
  <si>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</si>
  <si>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</si>
  <si>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</si>
  <si>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</si>
  <si>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</si>
  <si>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</si>
  <si>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</si>
  <si>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</si>
  <si>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</si>
  <si>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</si>
  <si>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</si>
  <si>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</si>
  <si>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</si>
  <si>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</si>
  <si>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</si>
  <si>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</si>
  <si>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</si>
  <si>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</si>
  <si>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</si>
  <si>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</si>
  <si>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</si>
  <si>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</si>
  <si>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</si>
  <si>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</si>
  <si>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</si>
  <si>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</si>
  <si>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</si>
  <si>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</si>
  <si>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</si>
  <si>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</si>
  <si>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</si>
  <si>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</si>
  <si>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</si>
  <si>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</si>
  <si>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</si>
  <si>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</si>
  <si>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</si>
  <si>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</si>
  <si>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</si>
  <si>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</si>
  <si>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</si>
  <si>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</si>
  <si>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</si>
  <si>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</si>
  <si>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</si>
  <si>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</si>
  <si>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</si>
  <si>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</si>
  <si>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</si>
  <si>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</si>
  <si>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</si>
  <si>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</si>
  <si>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</si>
  <si>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</si>
  <si>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</si>
  <si>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</si>
  <si>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</si>
  <si>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</si>
  <si>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</si>
  <si>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</si>
  <si>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</si>
  <si>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</si>
  <si>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</si>
  <si>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</si>
  <si>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</si>
  <si>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</si>
  <si>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</si>
  <si>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</si>
  <si>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</si>
  <si>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</si>
  <si>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</si>
  <si>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</si>
  <si>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</si>
  <si>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</si>
  <si>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</si>
  <si>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</si>
  <si>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</si>
  <si>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</si>
  <si>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</si>
  <si>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</si>
  <si>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</si>
  <si>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</si>
  <si>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</si>
  <si>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</si>
  <si>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</si>
  <si>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</si>
  <si>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</si>
  <si>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</si>
  <si>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</si>
  <si>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</si>
  <si>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</si>
  <si>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</si>
  <si>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</si>
  <si>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</si>
  <si>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</si>
  <si>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</si>
  <si>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</si>
  <si>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</si>
  <si>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</si>
  <si>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</si>
  <si>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</si>
  <si>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</si>
  <si>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</si>
  <si>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</si>
  <si>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</si>
  <si>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</si>
  <si>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</si>
  <si>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</si>
  <si>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</si>
  <si>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</si>
  <si>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</si>
  <si>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</si>
  <si>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</si>
  <si>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</si>
  <si>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</si>
  <si>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</si>
  <si>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</si>
  <si>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</si>
  <si>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</si>
  <si>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</si>
  <si>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</si>
  <si>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</si>
  <si>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</si>
  <si>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</si>
  <si>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</si>
  <si>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</si>
  <si>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</si>
  <si>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</si>
  <si>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</si>
  <si>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</si>
  <si>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</si>
  <si>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</si>
  <si>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</si>
  <si>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</si>
  <si>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</si>
  <si>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</si>
  <si>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</si>
  <si>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</si>
  <si>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</si>
  <si>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</si>
  <si>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</si>
  <si>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</si>
  <si>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</si>
  <si>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</si>
  <si>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</si>
  <si>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</si>
  <si>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</si>
  <si>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</si>
  <si>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</si>
  <si>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</si>
  <si>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</si>
  <si>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</si>
  <si>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</si>
  <si>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</si>
  <si>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</si>
  <si>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</si>
  <si>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</si>
  <si>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</si>
  <si>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</si>
  <si>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</si>
  <si>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</si>
  <si>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</si>
  <si>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</si>
  <si>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</si>
  <si>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</si>
  <si>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</si>
  <si>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</si>
  <si>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</si>
  <si>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</si>
  <si>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</si>
  <si>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</si>
  <si>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</si>
  <si>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</si>
  <si>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</si>
  <si>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</si>
  <si>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</si>
  <si>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</si>
  <si>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</si>
  <si>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</si>
  <si>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</si>
  <si>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</si>
  <si>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</si>
  <si>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</si>
  <si>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</si>
  <si>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</si>
  <si>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</si>
  <si>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</si>
  <si>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</si>
  <si>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</si>
  <si>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</si>
  <si>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</si>
  <si>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</si>
  <si>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</si>
  <si>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</si>
  <si>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</si>
  <si>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</si>
  <si>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</si>
  <si>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</si>
  <si>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</si>
  <si>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</si>
  <si>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</si>
  <si>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</si>
  <si>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</si>
  <si>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</si>
  <si>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</si>
  <si>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</si>
  <si>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</si>
  <si>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</si>
  <si>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</si>
  <si>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</si>
  <si>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</si>
  <si>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</si>
  <si>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</si>
  <si>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</si>
  <si>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</si>
  <si>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</si>
  <si>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</si>
  <si>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</si>
  <si>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</si>
  <si>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</si>
  <si>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</si>
  <si>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</si>
  <si>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</si>
  <si>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</si>
  <si>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</si>
  <si>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</si>
  <si>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</si>
  <si>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</si>
  <si>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</si>
  <si>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</si>
  <si>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</si>
  <si>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</si>
  <si>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</si>
  <si>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</si>
  <si>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</si>
  <si>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</si>
  <si>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</si>
  <si>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</si>
  <si>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</si>
  <si>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</si>
  <si>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</si>
  <si>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</si>
  <si>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</si>
  <si>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</si>
  <si>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</si>
  <si>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</si>
  <si>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</si>
  <si>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</si>
  <si>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</si>
  <si>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</si>
  <si>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</si>
  <si>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</si>
  <si>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</si>
  <si>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</si>
  <si>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</si>
  <si>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</si>
  <si>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</si>
  <si>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</si>
  <si>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</si>
  <si>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</si>
  <si>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</si>
  <si>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</si>
  <si>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</si>
  <si>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</si>
  <si>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</si>
  <si>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</si>
  <si>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</si>
  <si>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</si>
  <si>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</si>
  <si>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</si>
  <si>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</si>
  <si>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</si>
  <si>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</si>
  <si>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</si>
  <si>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</si>
  <si>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</si>
  <si>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</si>
  <si>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</si>
  <si>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</si>
  <si>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</si>
  <si>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</si>
  <si>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</si>
  <si>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</si>
  <si>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</si>
  <si>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</si>
  <si>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</si>
  <si>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</si>
  <si>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</si>
  <si>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</si>
  <si>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</si>
  <si>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</si>
  <si>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</si>
  <si>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</si>
  <si>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</si>
  <si>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</si>
  <si>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</si>
  <si>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</si>
  <si>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</si>
  <si>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</si>
  <si>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</si>
  <si>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</si>
  <si>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</si>
  <si>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</si>
  <si>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</si>
  <si>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</si>
  <si>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</si>
  <si>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</si>
  <si>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</si>
  <si>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</si>
  <si>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</si>
  <si>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</si>
  <si>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</si>
  <si>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</si>
  <si>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</si>
  <si>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</si>
  <si>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</si>
  <si>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</si>
  <si>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</si>
  <si>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</si>
  <si>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</si>
  <si>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</si>
  <si>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</si>
  <si>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</si>
  <si>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</si>
  <si>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</si>
  <si>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</si>
  <si>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</si>
  <si>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</si>
  <si>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</si>
  <si>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</si>
  <si>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</si>
  <si>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</si>
  <si>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</si>
  <si>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</si>
  <si>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</si>
  <si>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</si>
  <si>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</si>
  <si>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</si>
  <si>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</si>
  <si>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</si>
  <si>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</si>
  <si>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</si>
  <si>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</si>
  <si>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</si>
  <si>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</si>
  <si>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</si>
  <si>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</si>
  <si>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</si>
  <si>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</si>
  <si>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</si>
  <si>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</si>
  <si>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</si>
  <si>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</si>
  <si>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</si>
  <si>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</si>
  <si>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</si>
  <si>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</si>
  <si>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</si>
  <si>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</si>
  <si>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</si>
  <si>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</si>
  <si>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</si>
  <si>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</si>
  <si>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</si>
  <si>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</si>
  <si>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</si>
  <si>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</si>
  <si>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</si>
  <si>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</si>
  <si>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</si>
  <si>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</si>
  <si>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</si>
  <si>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</si>
  <si>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</si>
  <si>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</si>
  <si>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</si>
  <si>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</si>
  <si>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</si>
  <si>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</si>
  <si>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</si>
  <si>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</si>
  <si>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</si>
  <si>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</si>
  <si>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</si>
  <si>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</si>
  <si>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</si>
  <si>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</si>
  <si>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</si>
  <si>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</si>
  <si>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</si>
  <si>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</si>
  <si>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</si>
  <si>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</si>
  <si>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</si>
  <si>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</si>
  <si>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</si>
  <si>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</si>
  <si>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</si>
  <si>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</si>
  <si>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</si>
  <si>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</si>
  <si>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</si>
  <si>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</si>
  <si>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</si>
  <si>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</si>
  <si>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</si>
  <si>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</si>
  <si>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</si>
  <si>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</si>
  <si>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</si>
  <si>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</si>
  <si>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</si>
  <si>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</si>
  <si>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</si>
  <si>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</si>
  <si>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</si>
  <si>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</si>
  <si>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</si>
  <si>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</si>
  <si>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</si>
  <si>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</si>
  <si>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</si>
  <si>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</si>
  <si>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</si>
  <si>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</si>
  <si>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</si>
  <si>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</si>
  <si>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</si>
  <si>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</si>
  <si>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</si>
  <si>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</si>
  <si>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</si>
  <si>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</si>
  <si>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</si>
  <si>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</si>
  <si>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</si>
  <si>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</si>
  <si>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</si>
  <si>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</si>
  <si>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</si>
  <si>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</si>
  <si>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</si>
  <si>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</si>
  <si>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</si>
  <si>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</si>
  <si>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</si>
  <si>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</si>
  <si>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</si>
  <si>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</si>
  <si>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</si>
  <si>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</si>
  <si>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</si>
  <si>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</si>
  <si>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</si>
  <si>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</si>
  <si>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</si>
  <si>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</si>
  <si>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</si>
  <si>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</si>
  <si>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</si>
  <si>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</si>
  <si>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</si>
  <si>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</si>
  <si>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</si>
  <si>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</si>
  <si>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</si>
  <si>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</si>
  <si>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</si>
  <si>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</si>
  <si>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</si>
  <si>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</si>
  <si>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</si>
  <si>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</si>
  <si>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</si>
  <si>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</si>
  <si>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</si>
  <si>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</si>
  <si>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</si>
  <si>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</si>
  <si>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</si>
  <si>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</si>
  <si>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</si>
  <si>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</si>
  <si>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</si>
  <si>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</si>
  <si>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</si>
  <si>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</si>
  <si>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</si>
  <si>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</si>
  <si>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</si>
  <si>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</si>
  <si>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</si>
  <si>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</si>
  <si>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</si>
  <si>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</si>
  <si>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</si>
  <si>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</si>
  <si>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</si>
  <si>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</si>
  <si>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</si>
  <si>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</si>
  <si>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</si>
  <si>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</si>
  <si>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</si>
  <si>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</si>
  <si>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</si>
  <si>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</si>
  <si>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</si>
  <si>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</si>
  <si>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</si>
  <si>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</si>
  <si>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</si>
  <si>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</si>
  <si>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</si>
  <si>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</si>
  <si>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</si>
  <si>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</si>
  <si>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</si>
  <si>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</si>
  <si>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</si>
  <si>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</si>
  <si>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</si>
  <si>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</si>
  <si>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</si>
  <si>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</si>
  <si>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</si>
  <si>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</si>
  <si>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</si>
  <si>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</si>
  <si>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</si>
  <si>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</si>
  <si>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</si>
  <si>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</si>
  <si>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</si>
  <si>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</si>
  <si>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</si>
  <si>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</si>
  <si>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</si>
  <si>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</si>
  <si>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</si>
  <si>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</si>
  <si>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</si>
  <si>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</si>
  <si>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</si>
  <si>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</si>
  <si>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</si>
  <si>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</si>
  <si>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</si>
  <si>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</si>
  <si>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</si>
  <si>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</si>
  <si>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</si>
  <si>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</si>
  <si>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</si>
  <si>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</si>
  <si>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</si>
  <si>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</si>
  <si>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</si>
  <si>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</si>
  <si>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</si>
  <si>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</si>
  <si>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</si>
  <si>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</si>
  <si>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</si>
  <si>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</si>
  <si>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</si>
  <si>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</si>
  <si>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</si>
  <si>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</si>
  <si>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</si>
  <si>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</si>
  <si>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</si>
  <si>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</si>
  <si>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</si>
  <si>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</si>
  <si>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</si>
  <si>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</si>
  <si>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</si>
  <si>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</si>
  <si>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</si>
  <si>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</si>
  <si>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</si>
  <si>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</si>
  <si>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</si>
  <si>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</si>
  <si>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</si>
  <si>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</si>
  <si>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</si>
  <si>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</si>
  <si>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</si>
  <si>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</si>
  <si>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</si>
  <si>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</si>
  <si>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</si>
  <si>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</si>
  <si>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</si>
  <si>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</si>
  <si>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</si>
  <si>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</si>
  <si>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</si>
  <si>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</si>
  <si>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</si>
  <si>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</si>
  <si>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</si>
  <si>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</si>
  <si>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</si>
  <si>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</si>
  <si>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</si>
  <si>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</si>
  <si>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</si>
  <si>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</si>
  <si>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</si>
  <si>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</si>
  <si>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</si>
  <si>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</si>
  <si>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</si>
  <si>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</si>
  <si>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</si>
  <si>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</si>
  <si>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</si>
  <si>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</si>
  <si>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</si>
  <si>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</si>
  <si>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</si>
  <si>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</si>
  <si>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</si>
  <si>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</si>
  <si>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</si>
  <si>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</si>
  <si>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</si>
  <si>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</si>
  <si>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</si>
  <si>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</si>
  <si>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</si>
  <si>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</si>
  <si>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</si>
  <si>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</si>
  <si>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</si>
  <si>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</si>
  <si>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</si>
  <si>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</si>
  <si>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</si>
  <si>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</si>
  <si>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</si>
  <si>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</si>
  <si>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</si>
  <si>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</si>
  <si>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</si>
  <si>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</si>
  <si>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</si>
  <si>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</si>
  <si>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</si>
  <si>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</si>
  <si>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</si>
  <si>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</si>
  <si>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</si>
  <si>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</si>
  <si>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</si>
  <si>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</si>
  <si>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</si>
  <si>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</si>
  <si>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</si>
  <si>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</si>
  <si>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</si>
  <si>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</si>
  <si>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</si>
  <si>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</si>
  <si>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</si>
  <si>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</si>
  <si>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</si>
  <si>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</si>
  <si>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</si>
  <si>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</si>
  <si>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</si>
  <si>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</si>
  <si>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</si>
  <si>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</si>
  <si>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</si>
  <si>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</si>
  <si>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</si>
  <si>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</si>
  <si>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</si>
  <si>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</si>
  <si>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</si>
  <si>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</si>
  <si>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</si>
  <si>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</si>
  <si>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</si>
  <si>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</si>
  <si>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</si>
  <si>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</si>
  <si>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</si>
  <si>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</si>
  <si>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</si>
  <si>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</si>
  <si>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</si>
  <si>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</si>
  <si>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</si>
  <si>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</si>
  <si>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</si>
  <si>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</si>
  <si>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</si>
  <si>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</si>
  <si>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</si>
  <si>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</si>
  <si>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</si>
  <si>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</si>
  <si>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</si>
  <si>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</si>
  <si>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</si>
  <si>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</si>
  <si>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</si>
  <si>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</si>
  <si>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</si>
  <si>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</si>
  <si>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</si>
  <si>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</si>
  <si>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</si>
  <si>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</si>
  <si>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</si>
  <si>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</si>
  <si>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</si>
  <si>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</si>
  <si>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</si>
  <si>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</si>
  <si>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</si>
  <si>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</si>
  <si>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</si>
  <si>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</si>
  <si>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</si>
  <si>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</si>
  <si>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</si>
  <si>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</si>
  <si>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</si>
  <si>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</si>
  <si>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</si>
  <si>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</si>
  <si>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</si>
  <si>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</si>
  <si>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</si>
  <si>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</si>
  <si>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</si>
  <si>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</si>
  <si>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</si>
  <si>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</si>
  <si>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</si>
  <si>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</si>
  <si>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</si>
  <si>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</si>
  <si>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</si>
  <si>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</si>
  <si>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</si>
  <si>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</si>
  <si>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</si>
  <si>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</si>
  <si>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</si>
  <si>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</si>
  <si>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</si>
  <si>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</si>
  <si>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</si>
  <si>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</si>
  <si>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</si>
  <si>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</si>
  <si>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</si>
  <si>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</si>
  <si>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</si>
  <si>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</si>
  <si>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</si>
  <si>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</si>
  <si>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</si>
  <si>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</si>
  <si>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</si>
  <si>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</si>
  <si>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</si>
  <si>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</si>
  <si>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</si>
  <si>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</si>
  <si>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</si>
  <si>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</si>
  <si>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</si>
  <si>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</si>
  <si>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</si>
  <si>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</si>
  <si>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</si>
  <si>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</si>
  <si>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</si>
  <si>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</si>
  <si>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</si>
  <si>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</si>
  <si>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</si>
  <si>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</si>
  <si>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</si>
  <si>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</si>
  <si>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</si>
  <si>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</si>
  <si>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</si>
  <si>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</si>
  <si>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</si>
  <si>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</si>
  <si>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</si>
  <si>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</si>
  <si>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</si>
  <si>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</si>
  <si>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</si>
  <si>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</si>
  <si>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</si>
  <si>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</si>
  <si>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</si>
  <si>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</si>
  <si>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</si>
  <si>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</si>
  <si>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</si>
  <si>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</si>
  <si>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</si>
  <si>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</si>
  <si>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</si>
  <si>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</si>
  <si>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</si>
  <si>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</si>
  <si>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</si>
  <si>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</si>
  <si>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</si>
  <si>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</si>
  <si>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</si>
  <si>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</si>
  <si>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</si>
  <si>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</si>
  <si>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</si>
  <si>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</si>
  <si>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</si>
  <si>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</si>
  <si>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</si>
  <si>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</si>
  <si>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</si>
  <si>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</si>
  <si>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</si>
  <si>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</si>
  <si>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</si>
  <si>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</si>
  <si>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</si>
  <si>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</si>
  <si>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</si>
  <si>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</si>
  <si>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</si>
  <si>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</si>
  <si>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</si>
  <si>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</si>
  <si>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</si>
  <si>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</si>
  <si>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</si>
  <si>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</si>
  <si>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</si>
  <si>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</si>
  <si>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</si>
  <si>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</si>
  <si>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</si>
  <si>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</si>
  <si>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</si>
  <si>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</si>
  <si>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</si>
  <si>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</si>
  <si>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</si>
  <si>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</si>
  <si>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</si>
  <si>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</si>
  <si>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</si>
  <si>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</si>
  <si>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</si>
  <si>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</si>
  <si>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</si>
  <si>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</si>
  <si>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</si>
  <si>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</si>
  <si>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</si>
  <si>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</si>
  <si>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</si>
  <si>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</si>
  <si>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</si>
  <si>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</si>
  <si>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</si>
  <si>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</si>
  <si>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</si>
  <si>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</si>
  <si>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</si>
  <si>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</si>
  <si>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</si>
  <si>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</si>
  <si>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</si>
  <si>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</si>
  <si>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</si>
  <si>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</si>
  <si>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</si>
  <si>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</si>
  <si>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</si>
  <si>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</si>
  <si>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</si>
  <si>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</si>
  <si>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</si>
  <si>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</si>
  <si>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</si>
  <si>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</si>
  <si>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</si>
  <si>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</si>
  <si>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</si>
  <si>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</si>
  <si>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</si>
  <si>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</si>
  <si>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</si>
  <si>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</si>
  <si>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</si>
  <si>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</si>
  <si>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</si>
  <si>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</si>
  <si>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</si>
  <si>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</si>
  <si>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PCM-20251002-00000607
</t>
  </si>
  <si>
    <t>hbt0029</t>
  </si>
  <si>
    <t xml:space="preserve">2025-10-02 08:27:00
</t>
  </si>
  <si>
    <t xml:space="preserve"> Restored by PG </t>
  </si>
  <si>
    <t>PCM-20251002-00000558</t>
  </si>
  <si>
    <t xml:space="preserve">EM team need 150 min </t>
  </si>
  <si>
    <t>PCM-20251002-00000675</t>
  </si>
  <si>
    <t xml:space="preserve">ETA 50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</si>
  <si>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</si>
  <si>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</si>
  <si>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</si>
  <si>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</si>
  <si>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</si>
  <si>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</si>
  <si>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</si>
  <si>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</si>
  <si>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</si>
  <si>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</si>
  <si>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EM Team on the way ETA: 30 Mins</t>
  </si>
  <si>
    <t>EM Team on the way ETA: 50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</si>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</sst>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269.4454380787065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15.824454282410443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c r="F4" s="66">
        <v>45932.352754629632</v>
      </c>
      <c r="G4" s="67">
        <f ca="1">IFERROR(NOW()-F4,"")</f>
        <v>4.1109375000814907E-2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45932.393864004633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45932.393864004633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45932.393864004633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45932.393864004633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45932.393864004633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45932.393864004633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45932.393864004633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45932.393864004633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45932.393864004633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45932.393864004633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45932.393864004633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45932.393864004633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45932.393864004633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45932.393864004633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45932.393864004633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45932.393864004633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45932.393864004633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45932.393864004633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45932.393864004633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45932.393864004633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45932.393864004633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45932.393864004633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45932.393864004633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45932.393864004633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45932.393864004633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45932.393864004633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45932.393864004633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45932.393864004633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45932.393864004633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45932.393864004633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45932.393864004633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45932.393864004633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45932.393864004633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45932.393864004633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45932.393864004633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45932.393864004633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45932.393864004633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45932.393864004633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45932.393864004633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45932.393864004633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45932.393864004633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45932.393864004633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45932.393864004633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45932.393864004633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45932.393864004633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45932.393864004633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45932.393864004633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45932.393864004633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45932.393864004633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45932.393864004633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45932.393864004633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45932.393864004633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45932.393864004633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45932.393864004633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45932.393864004633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45932.393864004633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45932.393864004633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45932.393864004633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45932.393864004633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45932.393864004633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45932.393864004633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45932.393864004633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45932.393864004633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45932.393864004633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45932.393864004633</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CEA9DCE0-CFAB-4DA9-A30F-E00347E48B57}"/>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240.74208159722184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125.66678067130124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107.39402604167117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9.1682968750028522</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v>45932.368078703701</v>
      </c>
      <c r="G7" s="133">
        <f ca="1">IFERROR(NOW()-F7,"-")</f>
        <v>2.5785300931602251E-2</v>
      </c>
      <c r="H7" s="144" t="s">
        <v>39060</v>
      </c>
      <c r="I7" s="18" t="str">
        <f>IFERROR(VLOOKUP(D7,DB!A:F,6,0),"")</f>
        <v>SCECO</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45932.393864004633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45932.393864004633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45932.393864004633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45932.393864004633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45932.393864004633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45932.393864004633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45932.393864004633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45932.393864004633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45932.393864004633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45932.393864004633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45932.393864004633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45932.393864004633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45932.393864004633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45932.393864004633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45932.393864004633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45932.393864004633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45932.393864004633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45932.393864004633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45932.393864004633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45932.393864004633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45932.393864004633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45932.393864004633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45932.393864004633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45932.393864004633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45932.393864004633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45932.393864004633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45932.393864004633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45932.393864004633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45932.393864004633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45932.393864004633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45932.393864004633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45932.393864004633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45932.393864004633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45932.393864004633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45932.393864004633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45932.393864004633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45932.393864004633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45932.393864004633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45932.393864004633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45932.393864004633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45932.393864004633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45932.393864004633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45932.393864004633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45932.393864004633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45932.393864004633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45932.393864004633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45932.393864004633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45932.393864004633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45932.393864004633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45932.393864004633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45932.393864004633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45932.393864004633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45932.393864004633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45932.393864004633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45932.393864004633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45932.393864004633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45932.393864004633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45932.393864004633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45932.393864004633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45932.393864004633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45932.393864004633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45932.393864004633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45932.393864004633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45932.393864004633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45932.393864004633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45932.393864004633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45932.393864004633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45932.393864004633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45932.393864004633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45932.393864004633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45932.393864004633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45932.393864004633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45932.393864004633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45932.393864004633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45932.393864004633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45932.393864004633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45932.393864004633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45932.393864004633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45932.393864004633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45932.393864004633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45932.393864004633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45932.393864004633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45932.393864004633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45932.393864004633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45932.393864004633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45932.393864004633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45932.393864004633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45932.393864004633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45932.393864004633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45932.393864004633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45932.393864004633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45932.393864004633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45932.393864004633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45932.393864004633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45932.393864004633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45932.393864004633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45932.393864004633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45932.393864004633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45932.393864004633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45932.393864004633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45932.393864004633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45932.393864004633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45932.393864004633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45932.393864004633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45932.393864004633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45932.393864004633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45932.393864004633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45932.393864004633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45932.393864004633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45932.393864004633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45932.393864004633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45932.393864004633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45932.393864004633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45932.393864004633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45932.393864004633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45932.393864004633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45932.393864004633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45932.393864004633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45932.393864004633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45932.393864004633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45932.393864004633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45932.393864004633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45932.393864004633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45932.393864004633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45932.393864004633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45932.393864004633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45932.393864004633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45932.393864004633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45932.393864004633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45932.393864004633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45932.393864004633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45932.393864004633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45932.393864004633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45932.393864004633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45932.393864004633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45932.393864004633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45932.393864004633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45932.393864004633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45932.393864004633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45932.393864004633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45932.393864004633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45932.393864004633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45932.393864004633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45932.393864004633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45932.393864004633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45932.393864004633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45932.393864004633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45932.393864004633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45932.393864004633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45932.393864004633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45932.393864004633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45932.393864004633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45932.393864004633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45932.393864004633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45932.393864004633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45932.393864004633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45932.393864004633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45932.393864004633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45932.393864004633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45932.393864004633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45932.393864004633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45932.393864004633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45932.393864004633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45932.393864004633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45932.393864004633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45932.393864004633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45932.393864004633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45932.393864004633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45932.393864004633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45932.393864004633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45932.393864004633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45932.393864004633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45932.393864004633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45932.393864004633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45932.393864004633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45932.393864004633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45932.393864004633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45932.393864004633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45932.393864004633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45932.393864004633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45932.393864004633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45932.393864004633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45932.393864004633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45932.393864004633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45932.393864004633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45932.393864004633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45932.393864004633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45932.393864004633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45932.393864004633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45932.393864004633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45932.393864004633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45932.393864004633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45932.393864004633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45932.393864004633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45932.393864004633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45932.393864004633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45932.393864004633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45932.393864004633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45932.393864004633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45932.393864004633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45932.393864004633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45932.393864004633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45932.393864004633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45932.393864004633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45932.393864004633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45932.393864004633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45932.393864004633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45932.393864004633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45932.393864004633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45932.393864004633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45932.393864004633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45932.393864004633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45932.393864004633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45932.393864004633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45932.393864004633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45932.393864004633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45932.393864004633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45932.393864004633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45932.393864004633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45932.393864004633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45932.393864004633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45932.393864004633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45932.393864004633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45932.393864004633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45932.393864004633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45932.393864004633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45932.393864004633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45932.393864004633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45932.393864004633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45932.393864004633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45932.393864004633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45932.393864004633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45932.393864004633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45932.393864004633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45932.393864004633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45932.393864004633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45932.393864004633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45932.393864004633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45932.393864004633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45932.393864004633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45932.393864004633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45932.393864004633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45932.393864004633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45932.393864004633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45932.393864004633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45932.393864004633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45932.393864004633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45932.393864004633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45932.393864004633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45932.393864004633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45932.393864004633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45932.393864004633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45932.393864004633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45932.393864004633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45932.393864004633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45932.393864004633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45932.393864004633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45932.393864004633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45932.393864004633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45932.393864004633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45932.393864004633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45932.393864004633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45932.393864004633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45932.393864004633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45932.393864004633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45932.393864004633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45932.393864004633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45932.393864004633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45932.393864004633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45932.393864004633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45932.393864004633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45932.393864004633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45932.393864004633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45932.393864004633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45932.393864004633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45932.393864004633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45932.393864004633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45932.393864004633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45932.393864004633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45932.393864004633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45932.393864004633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45932.393864004633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45932.393864004633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45932.393864004633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45932.393864004633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45932.393864004633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45932.393864004633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45932.393864004633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45932.393864004633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45932.393864004633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45932.393864004633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45932.393864004633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45932.393864004633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45932.393864004633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45932.393864004633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45932.393864004633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45932.393864004633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45932.393864004633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45932.393864004633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45932.393864004633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45932.393864004633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45932.393864004633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45932.393864004633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45932.393864004633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45932.393864004633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45932.393864004633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45932.393864004633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45932.393864004633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45932.393864004633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45932.393864004633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45932.393864004633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45932.393864004633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45932.393864004633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45932.393864004633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45932.393864004633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45932.393864004633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45932.393864004633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45932.393864004633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45932.393864004633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45932.393864004633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45932.393864004633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45932.393864004633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45932.393864004633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45932.393864004633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45932.393864004633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45932.393864004633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45932.393864004633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45932.393864004633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45932.393864004633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45932.393864004633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45932.393864004633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45932.393864004633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45932.393864004633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45932.393864004633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45932.393864004633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45932.393864004633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45932.393864004633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45932.393864004633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45932.393864004633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45932.393864004633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45932.393864004633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45932.393864004633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45932.393864004633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45932.393864004633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45932.393864004633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45932.393864004633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45932.393864004633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45932.393864004633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45932.393864004633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45932.393864004633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39062</v>
      </c>
      <c r="B2" s="75" t="str">
        <f>IFERROR(VLOOKUP(D2,DB!A:K,11,0),"")</f>
        <v>R3</v>
      </c>
      <c r="C2" s="18">
        <v>1</v>
      </c>
      <c r="D2" s="18" t="s">
        <v>23463</v>
      </c>
      <c r="E2" s="18" t="s">
        <v>38967</v>
      </c>
      <c r="F2" s="20">
        <v>45932.334305555552</v>
      </c>
      <c r="G2" s="21">
        <f t="shared" ref="G2:G66" ca="1" si="0">IFERROR(NOW()-F2,"-")</f>
        <v>5.9558449080213904E-2</v>
      </c>
      <c r="H2" s="22">
        <v>45932.334305555552</v>
      </c>
      <c r="I2" s="19" t="str">
        <f>IFERROR(VLOOKUP(D2,DB!A:F,6,0),"")</f>
        <v>Power Cube</v>
      </c>
      <c r="J2" s="18" t="str">
        <f>IFERROR(VLOOKUP(D2,DB!A:G,7,0),"")</f>
        <v>Vandalized</v>
      </c>
      <c r="K2" s="50" t="s">
        <v>39063</v>
      </c>
      <c r="L2" s="23" t="str">
        <f>IFERROR(VLOOKUP(D2,DB!A:I,9,0),"")</f>
        <v>Latis</v>
      </c>
    </row>
    <row r="3" spans="1:13" ht="15" customHeight="1">
      <c r="A3" s="19" t="s">
        <v>39064</v>
      </c>
      <c r="B3" s="75" t="s">
        <v>104</v>
      </c>
      <c r="C3" s="18">
        <v>1</v>
      </c>
      <c r="D3" s="75" t="s">
        <v>21139</v>
      </c>
      <c r="E3" s="18" t="s">
        <v>38964</v>
      </c>
      <c r="F3" s="20">
        <v>45932.384247685186</v>
      </c>
      <c r="G3" s="21">
        <f t="shared" ca="1" si="0"/>
        <v>9.616319446649868E-3</v>
      </c>
      <c r="H3" s="22">
        <v>45932.37903935185</v>
      </c>
      <c r="I3" s="19" t="str">
        <f>IFERROR(VLOOKUP(D3,DB!A:F,6,0),"")</f>
        <v>SCECO</v>
      </c>
      <c r="J3" s="18" t="str">
        <f>IFERROR(VLOOKUP(D3,DB!A:G,7,0),"")</f>
        <v>Vandalized</v>
      </c>
      <c r="K3" s="50" t="s">
        <v>39065</v>
      </c>
      <c r="L3" s="23" t="str">
        <f>IFERROR(VLOOKUP(D3,DB!A:I,9,0),"")</f>
        <v>Latis</v>
      </c>
    </row>
    <row r="4" spans="1:13" ht="15" customHeight="1">
      <c r="A4" s="19"/>
      <c r="B4" s="75" t="str">
        <f>IFERROR(VLOOKUP(D4,DB!A:K,11,0),"")</f>
        <v/>
      </c>
      <c r="C4" s="18"/>
      <c r="D4" s="18"/>
      <c r="E4" s="18"/>
      <c r="F4" s="20"/>
      <c r="G4" s="21">
        <f t="shared" ca="1" si="0"/>
        <v>45932.393864004633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45932.393864004633</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45932.393864004633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45932.393864004633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45932.393864004633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45932.393864004633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45932.393864004633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45932.393864004633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45932.393864004633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45932.393864004633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45932.393864004633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45932.393864004633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45932.393864004633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45932.393864004633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45932.393864004633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45932.393864004633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45932.393864004633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45932.393864004633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45932.393864004633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45932.393864004633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45932.393864004633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45932.393864004633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45932.393864004633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45932.393864004633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45932.393864004633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45932.393864004633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45932.393864004633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45932.393864004633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45932.393864004633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45932.393864004633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45932.393864004633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45932.393864004633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45932.393864004633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45932.393864004633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45932.393864004633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45932.393864004633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45932.393864004633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45932.393864004633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45932.393864004633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45932.393864004633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45932.393864004633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45932.393864004633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45932.393864004633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45932.393864004633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45932.393864004633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45932.393864004633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45932.393864004633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45932.393864004633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45932.393864004633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45932.393864004633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45932.393864004633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45932.393864004633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45932.393864004633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45932.393864004633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45932.393864004633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45932.393864004633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45932.393864004633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45932.393864004633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45932.393864004633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45932.393864004633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45932.393864004633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45932.393864004633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45932.393864004633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45932.393864004633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45932.393864004633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45932.393864004633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45932.393864004633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45932.393864004633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45932.393864004633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45932.393864004633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45932.393864004633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45932.393864004633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45932.393864004633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45932.393864004633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45932.393864004633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45932.393864004633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45932.393864004633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45932.393864004633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45932.393864004633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45932.393864004633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45932.393864004633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45932.393864004633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45932.393864004633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45932.393864004633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45932.393864004633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45932.393864004633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45932.393864004633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45932.393864004633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45932.393864004633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45932.393864004633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45932.393864004633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45932.393864004633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45932.393864004633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45932.393864004633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45932.393864004633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45932.393864004633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45932.393864004633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45932.393864004633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45932.393864004633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45932.393864004633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45932.393864004633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45932.393864004633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45932.393864004633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45932.393864004633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45932.393864004633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45932.393864004633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45932.393864004633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45932.393864004633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45932.393864004633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45932.393864004633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45932.393864004633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45932.393864004633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45932.393864004633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45932.393864004633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45932.393864004633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45932.393864004633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45932.393864004633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45932.393864004633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45932.393864004633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45932.393864004633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45932.393864004633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45932.393864004633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45932.393864004633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45932.393864004633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45932.393864004633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45932.393864004633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45932.393864004633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45932.393864004633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45932.393864004633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45932.393864004633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45932.393864004633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45932.393864004633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45932.393864004633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45932.393864004633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45932.393864004633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45932.393864004633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45932.393864004633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45932.393864004633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45932.393864004633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45932.393864004633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45932.393864004633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45932.393864004633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45932.393864004633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45932.393864004633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45932.393864004633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45932.393864004633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45932.393864004633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45932.393864004633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45932.393864004633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45932.393864004633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45932.393864004633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45932.393864004633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45932.393864004633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45932.393864004633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45932.393864004633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45932.393864004633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45932.393864004633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45932.393864004633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45932.393864004633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45932.393864004633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45932.393864004633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45932.393864004633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45932.393864004633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45932.393864004633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45932.393864004633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45932.393864004633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45932.393864004633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45932.393864004633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45932.393864004633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45932.393864004633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45932.393864004633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45932.393864004633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45932.393864004633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45932.393864004633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45932.393864004633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45932.393864004633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45932.393864004633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45932.393864004633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45932.393864004633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45932.393864004633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45932.393864004633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45932.393864004633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45932.393864004633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45932.393864004633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45932.393864004633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45932.393864004633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45932.393864004633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45932.393864004633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45932.393864004633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45932.393864004633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45932.393864004633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45932.393864004633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45932.393864004633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45932.393864004633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45932.393864004633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45932.393864004633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45932.393864004633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45932.393864004633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45932.393864004633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45932.393864004633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45932.393864004633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45932.393864004633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45932.393864004633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45932.393864004633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45932.393864004633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45932.393864004633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45932.393864004633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45932.393864004633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45932.393864004633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45932.393864004633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45932.393864004633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45932.393864004633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45932.393864004633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45932.393864004633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45932.393864004633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45932.393864004633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45932.393864004633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45932.393864004633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45932.393864004633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45932.393864004633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45932.393864004633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45932.393864004633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45932.393864004633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45932.393864004633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45932.393864004633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45932.393864004633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45932.393864004633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45932.393864004633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45932.393864004633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45932.393864004633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45932.393864004633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45932.393864004633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45932.393864004633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45932.393864004633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45932.393864004633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45932.393864004633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45932.393864004633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45932.393864004633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45932.393864004633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45932.393864004633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45932.393864004633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45932.393864004633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45932.393864004633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45932.393864004633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45932.393864004633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45932.393864004633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45932.393864004633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45932.393864004633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45932.393864004633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45932.393864004633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45932.393864004633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45932.393864004633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45932.393864004633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45932.393864004633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45932.393864004633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45932.393864004633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45932.393864004633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45932.393864004633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45932.393864004633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45932.393864004633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45932.393864004633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45932.393864004633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45932.393864004633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45932.393864004633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45932.393864004633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45932.393864004633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45932.393864004633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45932.393864004633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45932.393864004633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45932.393864004633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45932.393864004633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45932.393864004633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45932.393864004633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45932.393864004633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45932.393864004633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45932.393864004633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45932.393864004633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45932.393864004633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45932.393864004633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45932.393864004633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45932.393864004633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45932.393864004633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45932.393864004633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45932.393864004633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45932.393864004633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45932.393864004633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45932.393864004633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45932.393864004633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45932.393864004633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45932.393864004633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45932.393864004633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45932.393864004633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45932.393864004633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45932.393864004633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45932.393864004633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45932.393864004633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45932.393864004633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45932.393864004633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45932.393864004633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45932.393864004633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45932.393864004633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45932.393864004633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45932.393864004633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45932.393864004633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45932.393864004633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45932.393864004633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45932.393864004633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45932.393864004633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45932.393864004633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45932.393864004633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45932.393864004633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45932.393864004633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45932.393864004633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45932.393864004633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45932.393864004633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45932.393864004633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45932.393864004633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45932.393864004633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45932.393864004633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45932.393864004633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45932.393864004633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45932.393864004633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45932.393864004633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45932.393864004633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45932.393864004633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45932.393864004633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45932.393864004633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45932.393864004633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45932.393864004633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45932.393864004633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45932.393864004633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45932.393864004633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45932.393864004633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45932.393864004633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45932.393864004633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45932.393864004633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45932.393864004633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45932.393864004633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45932.393864004633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45932.393864004633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45932.393864004633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45932.393864004633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45932.393864004633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45932.393864004633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45932.393864004633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45932.393864004633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45932.393864004633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45932.393864004633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45932.393864004633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45932.393864004633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45932.393864004633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45932.393864004633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45932.393864004633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45932.393864004633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45932.393864004633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45932.393864004633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45932.393864004633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45932.393864004633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45932.393864004633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45932.393864004633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45932.393864004633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45932.393864004633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45932.393864004633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45932.393864004633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45932.393864004633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45932.393864004633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45932.393864004633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45932.393864004633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45932.393864004633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45932.393864004633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45932.393864004633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45932.393864004633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45932.393864004633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45932.393864004633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45932.393864004633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45932.393864004633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45932.393864004633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45932.393864004633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45932.393864004633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45932.393864004633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45932.393864004633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45932.393864004633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45932.393864004633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45932.393864004633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45932.393864004633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45932.393864004633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45932.393864004633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45932.393864004633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45932.393864004633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45932.393864004633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45932.393864004633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45932.393864004633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45932.393864004633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45932.393864004633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45932.393864004633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45932.393864004633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45932.393864004633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45932.393864004633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45932.393864004633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45932.393864004633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45932.393864004633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45932.393864004633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45932.393864004633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45932.393864004633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45932.393864004633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45932.393864004633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45932.393864004633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45932.393864004633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45932.393864004633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45932.393864004633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45932.393864004633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45932.393864004633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45932.393864004633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45932.393864004633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45932.393864004633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45932.393864004633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45932.393864004633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45932.393864004633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45932.393864004633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45932.393864004633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45932.393864004633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45932.393864004633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45932.393864004633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45932.393864004633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45932.393864004633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45932.393864004633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45932.393864004633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45932.393864004633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45932.393864004633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45932.393864004633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45932.393864004633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45932.393864004633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45932.393864004633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45932.393864004633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45932.393864004633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45932.393864004633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45932.393864004633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45932.393864004633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45932.393864004633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45932.393864004633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45932.393864004633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45932.393864004633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45932.393864004633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45932.393864004633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45932.393864004633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45932.393864004633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45932.393864004633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45932.393864004633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45932.393864004633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45932.393864004633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45932.393864004633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45932.393864004633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45932.393864004633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45932.393864004633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45932.393864004633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45932.393864004633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45932.393864004633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45932.393864004633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45932.393864004633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45932.393864004633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45932.393864004633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45932.393864004633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45932.393864004633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45932.393864004633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45932.393864004633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45932.393864004633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45932.393864004633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45932.393864004633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45932.393864004633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45932.393864004633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45932.393864004633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45932.393864004633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45932.393864004633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45932.393864004633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45932.393864004633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45932.393864004633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45932.393864004633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45932.393864004633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45932.393864004633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45932.393864004633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45932.393864004633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45932.393864004633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45932.393864004633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45932.393864004633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45932.393864004633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45932.393864004633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45932.393864004633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45932.393864004633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45932.393864004633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45932.393864004633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45932.393864004633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45932.393864004633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45932.393864004633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45932.393864004633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45932.393864004633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45932.393864004633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45932.393864004633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45932.393864004633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45932.393864004633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45932.393864004633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45932.393864004633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45932.393864004633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45932.393864004633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45932.393864004633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45932.393864004633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45932.393864004633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45932.393864004633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45932.393864004633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45932.393864004633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45932.393864004633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45932.393864004633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45932.393864004633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45932.393864004633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45932.393864004633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45932.393864004633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45932.393864004633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45932.393864004633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45932.393864004633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45932.393864004633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45932.393864004633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45932.393864004633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45932.393864004633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45932.393864004633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45932.393864004633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45932.393864004633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45932.393864004633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45932.393864004633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45932.393864004633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45932.393864004633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45932.393864004633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45932.393864004633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45932.393864004633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45932.393864004633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45932.393864004633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45932.393864004633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45932.393864004633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45932.393864004633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45932.393864004633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45932.393864004633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45932.393864004633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45932.393864004633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45932.393864004633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45932.393864004633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45932.393864004633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45932.393864004633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45932.393864004633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45932.393864004633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45932.393864004633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45932.393864004633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45932.393864004633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45932.393864004633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45932.393864004633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45932.393864004633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45932.393864004633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45932.393864004633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45932.393864004633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45932.393864004633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45932.393864004633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45932.393864004633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45932.393864004633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45932.393864004633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45932.393864004633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45932.393864004633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45932.393864004633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45932.393864004633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45932.393864004633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45932.393864004633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45932.393864004633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45932.393864004633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45932.393864004633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45932.393864004633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45932.393864004633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45932.393864004633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45932.393864004633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45932.393864004633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45932.393864004633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45932.393864004633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45932.393864004633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45932.393864004633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45932.393864004633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45932.393864004633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45932.393864004633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45932.393864004633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45932.393864004633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45932.393864004633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45932.393864004633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45932.393864004633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45932.393864004633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45932.393864004633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45932.393864004633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45932.393864004633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45932.393864004633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45932.393864004633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45932.393864004633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45932.393864004633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45932.393864004633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45932.393864004633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45932.393864004633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45932.393864004633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45932.393864004633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45932.393864004633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45932.393864004633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45932.393864004633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45932.393864004633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45932.393864004633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45932.393864004633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45932.393864004633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45932.393864004633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45932.393864004633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45932.393864004633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45932.393864004633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45932.393864004633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45932.393864004633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45932.393864004633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45932.393864004633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45932.393864004633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45932.393864004633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45932.393864004633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45932.393864004633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45932.393864004633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45932.393864004633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45932.393864004633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45932.393864004633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45932.393864004633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45932.393864004633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45932.393864004633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45932.393864004633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45932.393864004633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45932.393864004633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45932.393864004633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45932.393864004633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45932.393864004633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45932.393864004633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45932.393864004633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45932.393864004633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45932.393864004633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45932.393864004633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45932.393864004633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45932.393864004633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45932.393864004633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45932.393864004633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45932.393864004633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45932.393864004633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45932.393864004633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45932.393864004633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45932.393864004633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45932.393864004633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45932.393864004633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45932.393864004633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45932.393864004633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45932.393864004633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45932.393864004633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45932.393864004633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45932.393864004633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45932.393864004633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45932.393864004633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45932.393864004633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45932.393864004633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45932.393864004633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45932.393864004633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45932.393864004633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45932.393864004633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45932.393864004633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45932.393864004633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45932.393864004633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45932.393864004633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45932.393864004633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45932.393864004633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45932.393864004633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45932.393864004633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45932.393864004633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45932.393864004633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45932.393864004633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45932.393864004633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45932.393864004633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45932.393864004633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45932.393864004633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45932.393864004633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45932.393864004633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45932.393864004633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45932.393864004633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45932.393864004633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45932.393864004633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45932.393864004633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45932.393864004633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45932.393864004633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45932.393864004633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45932.393864004633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45932.393864004633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45932.393864004633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45932.393864004633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45932.393864004633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45932.393864004633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45932.393864004633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45932.393864004633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45932.393864004633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45932.393864004633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45932.393864004633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45932.393864004633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45932.393864004633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45932.393864004633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45932.393864004633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45932.393864004633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45932.393864004633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45932.393864004633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45932.393864004633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45932.393864004633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45932.393864004633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45932.393864004633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45932.393864004633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45932.393864004633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45932.393864004633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45932.393864004633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45932.393864004633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45932.393864004633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45932.393864004633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45932.393864004633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45932.393864004633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45932.393864004633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45932.393864004633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45932.393864004633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45932.393864004633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45932.393864004633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45932.393864004633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45932.393864004633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45932.393864004633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45932.393864004633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45932.393864004633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45932.393864004633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45932.393864004633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45932.393864004633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45932.393864004633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45932.393864004633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45932.393864004633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45932.393864004633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45932.393864004633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45932.393864004633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45932.393864004633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45932.393864004633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45932.393864004633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45932.393864004633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45932.393864004633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45932.393864004633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45932.393864004633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45932.393864004633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45932.393864004633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45932.393864004633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45932.393864004633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45932.393864004633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45932.393864004633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45932.393864004633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45932.393864004633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45932.393864004633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45932.393864004633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45932.393864004633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45932.393864004633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45932.393864004633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45932.393864004633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45932.393864004633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45932.393864004633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45932.393864004633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45932.393864004633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45932.393864004633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45932.393864004633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45932.393864004633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45932.393864004633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45932.393864004633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45932.393864004633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45932.393864004633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45932.393864004633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45932.393864004633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45932.393864004633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45932.393864004633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45932.393864004633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45932.393864004633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45932.393864004633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45932.393864004633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45932.393864004633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45932.393864004633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45932.393864004633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45932.393864004633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45932.393864004633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45932.393864004633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45932.393864004633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45932.393864004633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45932.393864004633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45932.393864004633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45932.393864004633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45932.393864004633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45932.393864004633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45932.393864004633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45932.393864004633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45932.393864004633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45932.393864004633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45932.393864004633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45932.393864004633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45932.393864004633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45932.393864004633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45932.393864004633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45932.393864004633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45932.393864004633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45932.393864004633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45932.393864004633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45932.393864004633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45932.393864004633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45932.393864004633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45932.393864004633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45932.393864004633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45932.393864004633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45932.393864004633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45932.393864004633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45932.393864004633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45932.393864004633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45932.393864004633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45932.393864004633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45932.393864004633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45932.393864004633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45932.393864004633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45932.393864004633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45932.393864004633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45932.393864004633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45932.393864004633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45932.393864004633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45932.393864004633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45932.393864004633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45932.393864004633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45932.393864004633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45932.393864004633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45932.393864004633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45932.393864004633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45932.393864004633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45932.393864004633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45932.393864004633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45932.393864004633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45932.393864004633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45932.393864004633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45932.393864004633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45932.393864004633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45932.393864004633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45932.393864004633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45932.393864004633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45932.393864004633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45932.393864004633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45932.393864004633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45932.393864004633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45932.393864004633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45932.393864004633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45932.393864004633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45932.393864004633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45932.393864004633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45932.393864004633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45932.393864004633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45932.393864004633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45932.393864004633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45932.393864004633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45932.393864004633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45932.393864004633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45932.393864004633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45932.393864004633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45932.393864004633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45932.393864004633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45932.393864004633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45932.393864004633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45932.393864004633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45932.393864004633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45932.393864004633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45932.393864004633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45932.393864004633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45932.393864004633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45932.393864004633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45932.393864004633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45932.393864004633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45932.393864004633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45932.393864004633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45932.393864004633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45932.393864004633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45932.393864004633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45932.393864004633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45932.393864004633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45932.393864004633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45932.393864004633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45932.393864004633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45932.393864004633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45932.393864004633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45932.393864004633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45932.393864004633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45932.393864004633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45932.393864004633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45932.393864004633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45932.393864004633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45932.393864004633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45932.393864004633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45932.393864004633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45932.393864004633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45932.393864004633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45932.393864004633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45932.393864004633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45932.393864004633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45932.393864004633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45932.393864004633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45932.393864004633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45932.393864004633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45932.393864004633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45932.393864004633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45932.393864004633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45932.393864004633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45932.393864004633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45932.393864004633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45932.393864004633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45932.393864004633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45932.393864004633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45932.393864004633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45932.393864004633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45932.393864004633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45932.393864004633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45932.393864004633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45932.393864004633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45932.393864004633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45932.393864004633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45932.393864004633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45932.393864004633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45932.393864004633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45932.393864004633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45932.393864004633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45932.393864004633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45932.393864004633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45932.393864004633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45932.393864004633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45932.393864004633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45932.393864004633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45932.393864004633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45932.393864004633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45932.393864004633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45932.393864004633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45932.393864004633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45932.393864004633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45932.393864004633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45932.393864004633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45932.393864004633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45932.393864004633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45932.393864004633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45932.393864004633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45932.393864004633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45932.393864004633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45932.393864004633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45932.393864004633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45932.393864004633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45932.393864004633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45932.393864004633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45932.393864004633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45932.393864004633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45932.393864004633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45932.393864004633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45932.393864004633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45932.393864004633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45932.393864004633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45932.393864004633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45932.393864004633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45932.393864004633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45932.393864004633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45932.393864004633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45932.393864004633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45932.393864004633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45932.393864004633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45932.393864004633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45932.393864004633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45932.393864004633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45932.393864004633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45932.393864004633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45932.393864004633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45932.393864004633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45932.393864004633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45932.393864004633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45932.393864004633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45932.393864004633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45932.393864004633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45932.393864004633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45932.393864004633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45932.393864004633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45932.393864004633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45932.393864004633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45932.393864004633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45932.393864004633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45932.393864004633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45932.393864004633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45932.393864004633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45932.393864004633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45932.393864004633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45932.393864004633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45932.393864004633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45932.393864004633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45932.393864004633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45932.393864004633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45932.393864004633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45932.393864004633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45932.393864004633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45932.393864004633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45932.393864004633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45932.393864004633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45932.393864004633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45932.393864004633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45932.393864004633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45932.393864004633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45932.393864004633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45932.393864004633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45932.393864004633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45932.393864004633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45932.393864004633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45932.393864004633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45932.393864004633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45932.393864004633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45932.393864004633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45932.393864004633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45932.393864004633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45932.393864004633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45932.393864004633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45932.393864004633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45932.393864004633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45932.393864004633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45932.393864004633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45932.393864004633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45932.393864004633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45932.393864004633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45932.393864004633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45932.393864004633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45932.393864004633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45932.393864004633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45932.393864004633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45932.393864004633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45932.393864004633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45932.393864004633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45932.393864004633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45932.393864004633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45932.393864004633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45932.393864004633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45932.393864004633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45932.393864004633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45932.393864004633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45932.393864004633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45932.393864004633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45932.393864004633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45932.393864004633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45932.393864004633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45932.393864004633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45932.393864004633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45932.393864004633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45932.393864004633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45932.393864004633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45932.393864004633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45932.393864004633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45932.393864004633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45932.393864004633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45932.393864004633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45932.393864004633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45932.393864004633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45932.393864004633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45932.393864004633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45932.393864004633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45932.393864004633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45932.393864004633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45932.393864004633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45932.393864004633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45932.393864004633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45932.393864004633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45932.393864004633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45932.393864004633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45932.393864004633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45932.393864004633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45932.393864004633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45932.393864004633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45932.393864004633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45932.393864004633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45932.393864004633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45932.393864004633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45932.393864004633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45932.393864004633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45932.393864004633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45932.393864004633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45932.393864004633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45932.393864004633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45932.393864004633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45932.393864004633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45932.393864004633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45932.393864004633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45932.393864004633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45932.393864004633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45932.393864004633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45932.393864004633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45932.393864004633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45932.393864004633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45932.393864004633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45932.393864004633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45932.393864004633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45932.393864004633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45932.393864004633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45932.393864004633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45932.393864004633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45932.393864004633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45932.393864004633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45932.393864004633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45932.393864004633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45932.393864004633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45932.393864004633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45932.393864004633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45932.393864004633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45932.393864004633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45932.393864004633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45932.393864004633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45932.393864004633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45932.393864004633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45932.393864004633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45932.393864004633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45932.393864004633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45932.393864004633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45932.393864004633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45932.393864004633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45932.393864004633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45932.393864004633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45932.393864004633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45932.393864004633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45932.393864004633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45932.393864004633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45932.393864004633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45932.393864004633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45932.393864004633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45932.393864004633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45932.393864004633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45932.393864004633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45932.393864004633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45932.393864004633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45932.393864004633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45932.393864004633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45932.393864004633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45932.393864004633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45932.393864004633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45932.393864004633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45932.393864004633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45932.393864004633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45932.393864004633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45932.393864004633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45932.393864004633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45932.393864004633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45932.393864004633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45932.393864004633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45932.393864004633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45932.393864004633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45932.393864004633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45932.393864004633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45932.393864004633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45932.393864004633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45932.393864004633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45932.393864004633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45932.393864004633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45932.393864004633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45932.393864004633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45932.393864004633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45932.393864004633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45932.393864004633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45932.393864004633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45932.393864004633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45932.393864004633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45932.393864004633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45932.393864004633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45932.393864004633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45932.393864004633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45932.393864004633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45932.393864004633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45932.393864004633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45932.393864004633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45932.393864004633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45932.393864004633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45932.393864004633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45932.393864004633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45932.393864004633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45932.393864004633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45932.393864004633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45932.393864004633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45932.393864004633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45932.393864004633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45932.393864004633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45932.393864004633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45932.393864004633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45932.393864004633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45932.393864004633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45932.393864004633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45932.393864004633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45932.393864004633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45932.393864004633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45932.393864004633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45932.393864004633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45932.393864004633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45932.393864004633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45932.393864004633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45932.393864004633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45932.393864004633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45932.393864004633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45932.393864004633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45932.393864004633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45932.393864004633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45932.393864004633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45932.393864004633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45932.393864004633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45932.393864004633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45932.393864004633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45932.393864004633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45932.393864004633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45932.393864004633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45932.393864004633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45932.393864004633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45932.393864004633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45932.393864004633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45932.393864004633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45932.393864004633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45932.393864004633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45932.393864004633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45932.393864004633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45932.393864004633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45932.393864004633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45932.393864004633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45932.393864004633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45932.393864004633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45932.393864004633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45932.393864004633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45932.393864004633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45932.393864004633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45932.393864004633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45932.393864004633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45932.393864004633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45932.393864004633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45932.393864004633</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39066</v>
      </c>
      <c r="B2" s="110" t="str">
        <f>IFERROR(VLOOKUP(D2,DB!A:K,11,0),"")</f>
        <v>R4</v>
      </c>
      <c r="C2" s="111">
        <v>1</v>
      </c>
      <c r="D2" s="107" t="s">
        <v>35082</v>
      </c>
      <c r="E2" s="112" t="s">
        <v>38964</v>
      </c>
      <c r="F2" s="113">
        <v>45703.480717592596</v>
      </c>
      <c r="G2" s="114">
        <f ca="1">IFERROR(NOW()-F2,"")</f>
        <v>228.91314641203644</v>
      </c>
      <c r="H2" s="113">
        <v>45703.474768518521</v>
      </c>
      <c r="I2" s="110" t="str">
        <f>IFERROR(VLOOKUP(D2,DB!A:F,6,0),"")</f>
        <v>SCECO</v>
      </c>
      <c r="J2" s="110" t="str">
        <f>IFERROR(VLOOKUP(D2,DB!A:G,7,0),"")</f>
        <v>Dead</v>
      </c>
      <c r="K2" s="115" t="s">
        <v>39067</v>
      </c>
      <c r="L2" s="107" t="str">
        <f>IFERROR(VLOOKUP(D2,DB!A:I,9,0),"")</f>
        <v>Latis</v>
      </c>
    </row>
    <row r="3" spans="1:16" ht="15" customHeight="1">
      <c r="A3" s="110" t="s">
        <v>39068</v>
      </c>
      <c r="B3" s="110" t="str">
        <f>IFERROR(VLOOKUP(D3,DB!A:K,11,0),"")</f>
        <v>R4</v>
      </c>
      <c r="C3" s="111">
        <v>2</v>
      </c>
      <c r="D3" s="107" t="s">
        <v>39069</v>
      </c>
      <c r="E3" s="112" t="s">
        <v>38964</v>
      </c>
      <c r="F3" s="113">
        <v>45930.890277777777</v>
      </c>
      <c r="G3" s="114">
        <f ca="1">IFERROR(NOW()-F3,"")</f>
        <v>1.5035862268559868</v>
      </c>
      <c r="H3" s="113">
        <v>45930.847372685188</v>
      </c>
      <c r="I3" s="110" t="str">
        <f>IFERROR(VLOOKUP(D3,DB!A:F,6,0),"")</f>
        <v>SCECO</v>
      </c>
      <c r="J3" s="110" t="str">
        <f>IFERROR(VLOOKUP(D3,DB!A:G,7,0),"")</f>
        <v>In progress</v>
      </c>
      <c r="K3" s="115" t="s">
        <v>39070</v>
      </c>
      <c r="L3" s="107" t="str">
        <f>IFERROR(VLOOKUP(D3,DB!A:I,9,0),"")</f>
        <v>Latis</v>
      </c>
    </row>
    <row r="4" spans="1:16" ht="15" customHeight="1">
      <c r="A4" s="110"/>
      <c r="B4" s="110" t="str">
        <f>IFERROR(VLOOKUP(D4,DB!A:K,11,0),"")</f>
        <v/>
      </c>
      <c r="C4" s="111"/>
      <c r="D4" s="107"/>
      <c r="E4" s="112"/>
      <c r="F4" s="113"/>
      <c r="G4" s="114">
        <f ca="1">IFERROR(NOW()-F4,"")</f>
        <v>45932.393864004633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45932.393864004633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45932.393864004633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45932.393864004633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45932.393864004633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45932.393864004633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45932.393864004633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45932.393864004633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45932.393864004633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45932.393864004633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45932.393864004633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45932.393864004633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45932.393864004633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45932.393864004633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45932.393864004633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45932.393864004633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45932.393864004633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45932.393864004633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45932.393864004633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45932.393864004633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45932.393864004633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45932.393864004633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45932.393864004633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45932.393864004633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45932.393864004633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45932.393864004633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45932.393864004633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45932.393864004633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45932.393864004633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45932.393864004633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45932.393864004633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45932.393864004633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45932.393864004633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45932.393864004633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45932.393864004633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45932.393864004633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45932.393864004633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45932.393864004633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45932.393864004633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45932.393864004633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45932.393864004633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45932.393864004633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45932.393864004633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45932.393864004633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45932.393864004633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45932.393864004633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45932.393864004633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45932.393864004633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45932.393864004633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45932.393864004633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45932.393864004633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45932.393864004633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45932.393864004633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45932.393864004633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45932.393864004633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45932.393864004633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45932.393864004633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45932.393864004633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45932.393864004633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45932.393864004633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45932.393864004633</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45932.393864004633</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45932.393864004633</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45932.393864004633</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45932.393864004633</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45932.393864004633</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45932.393864004633</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D27" sqref="D2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40.561803819444322</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6.2049866898159962</v>
      </c>
      <c r="H3" s="38">
        <v>45926.158159722225</v>
      </c>
      <c r="I3" s="37" t="str">
        <f>IFERROR(VLOOKUP(D3,DB!A:F,6,0),"")</f>
        <v>SCECO</v>
      </c>
      <c r="J3" s="37" t="str">
        <f>IFERROR(VLOOKUP(D3,DB!A:G,7,0),"")</f>
        <v>Good</v>
      </c>
      <c r="K3" s="37" t="s">
        <v>39074</v>
      </c>
      <c r="L3" s="37" t="str">
        <f>IFERROR(VLOOKUP(D3,DB!A:I,9,0),"")</f>
        <v>Latis</v>
      </c>
      <c r="M3" s="139"/>
    </row>
    <row r="4" spans="1:13" ht="15">
      <c r="A4" s="37" t="s">
        <v>39075</v>
      </c>
      <c r="B4" s="37" t="str">
        <f>IFERROR(VLOOKUP(D4,DB!A:K,11,0),"")</f>
        <v>R5</v>
      </c>
      <c r="C4" s="37">
        <v>1</v>
      </c>
      <c r="D4" s="37" t="s">
        <v>31970</v>
      </c>
      <c r="E4" s="37" t="s">
        <v>38964</v>
      </c>
      <c r="F4" s="38">
        <v>45932.381701388891</v>
      </c>
      <c r="G4" s="39">
        <f ca="1">IFERROR(NOW()-F4,"-")</f>
        <v>1.2162615741544869E-2</v>
      </c>
      <c r="H4" s="38">
        <v>45932.37128472222</v>
      </c>
      <c r="I4" s="37" t="str">
        <f>IFERROR(VLOOKUP(D4,DB!A:F,6,0),"")</f>
        <v>SCECO</v>
      </c>
      <c r="J4" s="37" t="str">
        <f>IFERROR(VLOOKUP(D4,DB!A:G,7,0),"")</f>
        <v>No BB Design</v>
      </c>
      <c r="K4" s="37" t="s">
        <v>39076</v>
      </c>
      <c r="L4" s="37" t="str">
        <f>IFERROR(VLOOKUP(D4,DB!A:I,9,0),"")</f>
        <v>Latis</v>
      </c>
      <c r="M4" s="139"/>
    </row>
    <row r="5" spans="1:13" ht="15">
      <c r="A5" s="37" t="s">
        <v>39075</v>
      </c>
      <c r="B5" s="37" t="str">
        <f>IFERROR(VLOOKUP(D5,DB!A:K,11,0),"")</f>
        <v>R5</v>
      </c>
      <c r="C5" s="37">
        <v>5</v>
      </c>
      <c r="D5" s="37" t="s">
        <v>30724</v>
      </c>
      <c r="E5" s="37" t="s">
        <v>38964</v>
      </c>
      <c r="F5" s="38">
        <v>45932.381701388891</v>
      </c>
      <c r="G5" s="39">
        <f ca="1">IFERROR(NOW()-F5,"-")</f>
        <v>1.2162615741544869E-2</v>
      </c>
      <c r="H5" s="38">
        <v>45932.37128472222</v>
      </c>
      <c r="I5" s="37" t="str">
        <f>IFERROR(VLOOKUP(D5,DB!A:F,6,0),"")</f>
        <v>SCECO</v>
      </c>
      <c r="J5" s="37" t="str">
        <f>IFERROR(VLOOKUP(D5,DB!A:G,7,0),"")</f>
        <v>Dead</v>
      </c>
      <c r="K5" s="37" t="s">
        <v>39077</v>
      </c>
      <c r="L5" s="37" t="str">
        <f>IFERROR(VLOOKUP(D5,DB!A:I,9,0),"")</f>
        <v>Latis</v>
      </c>
      <c r="M5" s="139"/>
    </row>
    <row r="6" spans="1:13" ht="15">
      <c r="A6" s="37"/>
      <c r="B6" s="37" t="str">
        <f>IFERROR(VLOOKUP(D6,DB!A:K,11,0),"")</f>
        <v/>
      </c>
      <c r="C6" s="37"/>
      <c r="D6" s="37"/>
      <c r="E6" s="37"/>
      <c r="F6" s="38"/>
      <c r="G6" s="39">
        <f ca="1">IFERROR(NOW()-F6,"-")</f>
        <v>45932.393864004633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45932.393864004633</v>
      </c>
      <c r="H7" s="38"/>
      <c r="I7" s="37" t="str">
        <f>IFERROR(VLOOKUP(D7,DB!A:F,6,0),"")</f>
        <v/>
      </c>
      <c r="J7" s="37" t="str">
        <f>IFERROR(VLOOKUP(D7,DB!A:G,7,0),"")</f>
        <v/>
      </c>
      <c r="K7" s="37"/>
      <c r="L7" s="37" t="str">
        <f>IFERROR(VLOOKUP(D7,DB!A:I,9,0),"")</f>
        <v/>
      </c>
      <c r="M7" s="139"/>
    </row>
    <row r="8" spans="1:13" ht="15.75">
      <c r="A8" s="37"/>
      <c r="B8" s="37" t="str">
        <f>IFERROR(VLOOKUP(D8,DB!A:K,11,0),"")</f>
        <v/>
      </c>
      <c r="C8" s="37"/>
      <c r="D8" s="143"/>
      <c r="E8" s="37"/>
      <c r="F8" s="38"/>
      <c r="G8" s="39">
        <f ca="1">IFERROR(NOW()-F8,"-")</f>
        <v>45932.393864004633</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45932.393864004633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45932.393864004633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45932.393864004633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45932.393864004633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45932.393864004633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45932.393864004633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45932.393864004633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45932.393864004633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45932.393864004633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45932.393864004633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45932.393864004633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45932.393864004633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45932.393864004633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45932.393864004633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45932.393864004633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45932.393864004633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45932.393864004633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45932.393864004633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45932.393864004633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45932.393864004633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45932.393864004633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45932.393864004633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45932.393864004633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45932.393864004633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45932.393864004633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45932.393864004633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45932.393864004633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45932.393864004633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45932.393864004633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45932.393864004633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45932.393864004633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45932.393864004633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45932.393864004633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45932.393864004633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45932.393864004633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45932.393864004633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45932.393864004633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45932.393864004633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45932.393864004633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45932.393864004633</v>
      </c>
      <c r="H48" s="38"/>
      <c r="I48" s="37" t="str">
        <f>IFERROR(VLOOKUP(D48,DB!A:F,6,0),"")</f>
        <v/>
      </c>
      <c r="J48" s="37" t="str">
        <f>IFERROR(VLOOKUP(D48,DB!A:G,7,0),"")</f>
        <v/>
      </c>
      <c r="K48" s="37"/>
      <c r="L48" s="37" t="str">
        <f>IFERROR(VLOOKUP(D48,DB!A:I,9,0),"")</f>
        <v/>
      </c>
      <c r="M48" s="139"/>
    </row>
    <row r="49" spans="1:13" ht="15">
      <c r="A49" s="92"/>
      <c r="B49" s="92" t="str">
        <f>IFERROR(VLOOKUP(D49,DB!A:K,11,0),"")</f>
        <v/>
      </c>
      <c r="C49" s="92"/>
      <c r="D49" s="92"/>
      <c r="E49" s="92"/>
      <c r="F49" s="134"/>
      <c r="G49" s="135">
        <f ca="1">IFERROR(NOW()-F49,"-")</f>
        <v>45932.393864004633</v>
      </c>
      <c r="H49" s="134"/>
      <c r="I49" s="92" t="str">
        <f>IFERROR(VLOOKUP(D49,DB!A:F,6,0),"")</f>
        <v/>
      </c>
      <c r="J49" s="92" t="str">
        <f>IFERROR(VLOOKUP(D49,DB!A:G,7,0),"")</f>
        <v/>
      </c>
      <c r="K49" s="92"/>
      <c r="L49" s="92" t="str">
        <f>IFERROR(VLOOKUP(D49,DB!A:I,9,0),"")</f>
        <v/>
      </c>
      <c r="M49" s="139"/>
    </row>
    <row r="50" spans="1:13" ht="15">
      <c r="A50" s="37"/>
      <c r="B50" s="37" t="str">
        <f>IFERROR(VLOOKUP(D50,DB!A:K,11,0),"")</f>
        <v/>
      </c>
      <c r="C50" s="37"/>
      <c r="D50" s="37"/>
      <c r="E50" s="37"/>
      <c r="F50" s="38"/>
      <c r="G50" s="39">
        <f ca="1">IFERROR(NOW()-F50,"-")</f>
        <v>45932.393864004633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45932.393864004633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45932.393864004633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45932.393864004633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45932.393864004633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45932.393864004633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45932.393864004633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45932.393864004633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45932.393864004633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45932.393864004633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45932.393864004633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45932.393864004633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45932.393864004633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45932.393864004633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45932.393864004633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45932.393864004633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45932.393864004633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45932.393864004633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45932.393864004633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45932.393864004633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45932.393864004633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45932.393864004633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45932.393864004633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45932.393864004633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45932.393864004633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45932.393864004633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45932.393864004633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45932.393864004633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45932.393864004633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45932.393864004633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45932.393864004633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45932.393864004633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45932.393864004633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45932.393864004633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45932.393864004633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45932.393864004633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45932.393864004633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45932.393864004633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45932.393864004633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45932.393864004633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45932.393864004633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45932.393864004633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45932.393864004633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45932.393864004633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45932.393864004633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45932.393864004633</v>
      </c>
      <c r="H95" s="38"/>
      <c r="I95" s="37" t="str">
        <f>IFERROR(VLOOKUP(D95,DB!A:F,6,0),"")</f>
        <v/>
      </c>
      <c r="J95" s="37" t="str">
        <f>IFERROR(VLOOKUP(D95,DB!A:G,7,0),"")</f>
        <v/>
      </c>
      <c r="K95" s="37"/>
      <c r="L95" s="37" t="str">
        <f>IFERROR(VLOOKUP(D95,DB!A:I,9,0),"")</f>
        <v/>
      </c>
      <c r="M95" s="139"/>
    </row>
    <row r="96" spans="1:13" ht="15">
      <c r="A96" s="92"/>
      <c r="B96" s="92" t="str">
        <f>IFERROR(VLOOKUP(D96,DB!A:K,11,0),"")</f>
        <v/>
      </c>
      <c r="C96" s="92"/>
      <c r="D96" s="92"/>
      <c r="E96" s="92"/>
      <c r="F96" s="134"/>
      <c r="G96" s="135">
        <f ca="1">IFERROR(NOW()-F96,"-")</f>
        <v>45932.393864004633</v>
      </c>
      <c r="H96" s="134"/>
      <c r="I96" s="92" t="str">
        <f>IFERROR(VLOOKUP(D96,DB!A:F,6,0),"")</f>
        <v/>
      </c>
      <c r="J96" s="92" t="str">
        <f>IFERROR(VLOOKUP(D96,DB!A:G,7,0),"")</f>
        <v/>
      </c>
      <c r="K96" s="92"/>
      <c r="L96" s="92" t="str">
        <f>IFERROR(VLOOKUP(D96,DB!A:I,9,0),"")</f>
        <v/>
      </c>
      <c r="M96" s="139"/>
    </row>
    <row r="97" spans="1:12" ht="15">
      <c r="A97" s="92"/>
      <c r="B97" s="92" t="str">
        <f>IFERROR(VLOOKUP(D97,DB!A:K,11,0),"")</f>
        <v/>
      </c>
      <c r="C97" s="92"/>
      <c r="D97" s="92"/>
      <c r="E97" s="92"/>
      <c r="F97" s="134"/>
      <c r="G97" s="135">
        <f ca="1">IFERROR(NOW()-F97,"-")</f>
        <v>45932.393864004633</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45932.393864004633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45932.393864004633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45932.393864004633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45932.393864004633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45932.393864004633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45932.393864004633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45932.393864004633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45932.393864004633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45932.393864004633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45932.393864004633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45932.393864004633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45932.393864004633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45932.393864004633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45932.393864004633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45932.393864004633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45932.393864004633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45932.393864004633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45932.393864004633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45932.393864004633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45932.393864004633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45932.393864004633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45932.393864004633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45932.393864004633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45932.393864004633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45932.393864004633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45932.393864004633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45932.393864004633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45932.393864004633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45932.393864004633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45932.393864004633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45932.393864004633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45932.393864004633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45932.393864004633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45932.393864004633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45932.393864004633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45932.393864004633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45932.393864004633</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45932.393864004633</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45932.393864004633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45932.393864004633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45932.393864004633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45932.393864004633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45932.393864004633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45932.393864004633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45932.393864004633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45932.393864004633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45932.393864004633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45932.393864004633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45932.393864004633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45932.393864004633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45932.393864004633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45932.393864004633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45932.393864004633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45932.393864004633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45932.393864004633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45932.393864004633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45932.393864004633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45932.393864004633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45932.393864004633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45932.393864004633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45932.393864004633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45932.393864004633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45932.393864004633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45932.393864004633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45932.393864004633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45932.393864004633</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45932.393864004633</v>
      </c>
      <c r="H164" s="134"/>
      <c r="I164" s="92" t="str">
        <f>IFERROR(VLOOKUP(D164,DB!A:F,6,0),"")</f>
        <v/>
      </c>
      <c r="J164" s="92" t="str">
        <f>IFERROR(VLOOKUP(D164,DB!A:G,7,0),"")</f>
        <v/>
      </c>
      <c r="K164" s="92"/>
      <c r="L164" s="92" t="str">
        <f>IFERROR(VLOOKUP(D164,DB!A:I,9,0),"")</f>
        <v/>
      </c>
    </row>
    <row r="165" spans="1:12" ht="15">
      <c r="A165" s="37"/>
      <c r="B165" s="37" t="str">
        <f>IFERROR(VLOOKUP(D165,DB!A:K,11,0),"")</f>
        <v/>
      </c>
      <c r="C165" s="37"/>
      <c r="D165" s="37"/>
      <c r="E165" s="37"/>
      <c r="F165" s="38"/>
      <c r="G165" s="39">
        <f ca="1">IFERROR(NOW()-F165,"-")</f>
        <v>45932.393864004633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45932.393864004633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45932.393864004633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45932.393864004633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45932.393864004633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45932.393864004633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45932.393864004633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45932.393864004633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45932.393864004633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45932.393864004633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45932.393864004633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45932.393864004633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45932.393864004633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45932.393864004633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45932.393864004633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45932.393864004633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45932.393864004633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45932.393864004633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45932.393864004633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45932.393864004633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45932.393864004633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45932.393864004633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45932.393864004633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45932.393864004633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45932.393864004633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45932.393864004633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45932.393864004633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45932.393864004633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45932.393864004633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45932.393864004633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45932.393864004633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45932.393864004633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45932.393864004633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45932.393864004633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45932.393864004633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45932.393864004633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45932.393864004633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45932.393864004633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45932.393864004633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45932.393864004633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45932.393864004633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45932.393864004633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45932.393864004633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45932.393864004633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45932.393864004633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45932.393864004633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45932.393864004633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45932.393864004633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45932.393864004633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45932.393864004633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45932.393864004633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45932.393864004633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45932.393864004633</v>
      </c>
      <c r="H217" s="38"/>
      <c r="I217" s="37" t="str">
        <f>IFERROR(VLOOKUP(D217,DB!A:F,6,0),"")</f>
        <v/>
      </c>
      <c r="J217" s="37" t="str">
        <f>IFERROR(VLOOKUP(D217,DB!A:G,7,0),"")</f>
        <v/>
      </c>
      <c r="K217" s="37"/>
      <c r="L217" s="37" t="str">
        <f>IFERROR(VLOOKUP(D217,DB!A:I,9,0),"")</f>
        <v/>
      </c>
    </row>
    <row r="218" spans="1:12" ht="15">
      <c r="A218" s="92"/>
      <c r="B218" s="92" t="str">
        <f>IFERROR(VLOOKUP(D218,DB!A:K,11,0),"")</f>
        <v/>
      </c>
      <c r="C218" s="92"/>
      <c r="D218" s="92"/>
      <c r="E218" s="92"/>
      <c r="F218" s="134"/>
      <c r="G218" s="135">
        <f ca="1">IFERROR(NOW()-F218,"-")</f>
        <v>45932.393864004633</v>
      </c>
      <c r="H218" s="134"/>
      <c r="I218" s="92" t="str">
        <f>IFERROR(VLOOKUP(D218,DB!A:F,6,0),"")</f>
        <v/>
      </c>
      <c r="J218" s="92" t="str">
        <f>IFERROR(VLOOKUP(D218,DB!A:G,7,0),"")</f>
        <v/>
      </c>
      <c r="K218" s="92"/>
      <c r="L218" s="92" t="str">
        <f>IFERROR(VLOOKUP(D218,DB!A:I,9,0),"")</f>
        <v/>
      </c>
    </row>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5" ht="15"/>
    <row r="496" ht="15"/>
    <row r="497" ht="15"/>
    <row r="498" ht="15"/>
    <row r="499" ht="15"/>
    <row r="500" ht="15"/>
    <row r="501" ht="15"/>
    <row r="502"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8" ht="15"/>
    <row r="549" ht="15"/>
    <row r="550" ht="15"/>
    <row r="553" ht="15"/>
    <row r="554" ht="15"/>
    <row r="555" ht="15"/>
    <row r="556"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870" ht="15"/>
    <row r="871" ht="15"/>
    <row r="872" ht="15"/>
    <row r="873" ht="15"/>
    <row r="877" ht="15"/>
    <row r="878" ht="15"/>
    <row r="888" ht="15"/>
    <row r="893" ht="15"/>
    <row r="904" ht="15"/>
    <row r="905" ht="15"/>
    <row r="912" ht="15"/>
    <row r="913" ht="15"/>
    <row r="917" ht="15"/>
    <row r="918" ht="15"/>
    <row r="919" ht="15"/>
    <row r="926" ht="15"/>
    <row r="927" ht="15"/>
    <row r="928" ht="15"/>
    <row r="929" ht="15"/>
    <row r="931" ht="15"/>
    <row r="932" ht="15"/>
    <row r="933" ht="15"/>
    <row r="936" ht="15"/>
    <row r="937" ht="15"/>
    <row r="938" ht="15"/>
    <row r="939" ht="15"/>
    <row r="941" ht="15"/>
    <row r="942" ht="15"/>
    <row r="943" ht="15"/>
    <row r="944" ht="15"/>
    <row r="945" ht="15"/>
    <row r="946" ht="15"/>
    <row r="948" ht="15"/>
    <row r="949" ht="15"/>
    <row r="951" ht="15"/>
    <row r="952" ht="15"/>
    <row r="954" ht="15"/>
    <row r="955" ht="15"/>
    <row r="956" ht="15"/>
    <row r="958" ht="15"/>
    <row r="959" ht="15"/>
    <row r="960" ht="15"/>
    <row r="961" ht="15"/>
    <row r="962" ht="15"/>
    <row r="966" ht="15"/>
    <row r="967" ht="15"/>
    <row r="968" ht="15"/>
    <row r="969" ht="15"/>
    <row r="972" ht="15"/>
    <row r="973" ht="15"/>
    <row r="976" ht="15"/>
    <row r="1017" ht="15"/>
    <row r="1018" ht="15"/>
    <row r="1021" ht="15"/>
    <row r="1022" ht="15"/>
    <row r="1029" ht="15"/>
    <row r="1030" ht="15"/>
    <row r="1033" ht="15"/>
    <row r="1035" ht="15"/>
    <row r="1037" ht="15"/>
    <row r="1038" ht="15"/>
    <row r="1039" ht="15"/>
    <row r="1042" ht="15"/>
    <row r="1043" ht="15"/>
    <row r="1045" ht="15"/>
    <row r="1048" ht="15"/>
    <row r="1049" ht="15"/>
    <row r="1051" ht="15"/>
    <row r="1052" ht="15"/>
    <row r="1053" ht="15"/>
    <row r="1054" ht="15"/>
    <row r="1055" ht="15"/>
    <row r="1058" ht="15"/>
    <row r="1059" ht="15"/>
    <row r="1060" ht="15"/>
    <row r="1061" ht="15"/>
    <row r="1062" ht="15"/>
    <row r="1063" ht="15"/>
    <row r="1065" ht="15"/>
    <row r="1067" ht="15"/>
    <row r="1069" ht="15"/>
    <row r="1070" ht="15"/>
    <row r="1071" ht="15"/>
    <row r="1073" ht="15"/>
    <row r="1074" ht="15"/>
    <row r="1075" ht="15"/>
    <row r="1076" ht="15"/>
    <row r="1077" ht="15"/>
    <row r="1078" ht="15"/>
    <row r="1079" ht="15"/>
    <row r="1081" ht="15"/>
    <row r="1082" ht="15"/>
    <row r="1083" ht="15"/>
    <row r="1088" ht="15"/>
    <row r="1089" ht="15"/>
    <row r="1093" ht="15"/>
    <row r="1094" ht="15"/>
    <row r="1095" ht="15"/>
    <row r="1098" ht="15"/>
    <row r="1100" ht="15"/>
    <row r="1104" ht="15"/>
    <row r="1108" ht="15"/>
    <row r="1114" ht="15"/>
    <row r="1115" ht="15"/>
    <row r="1117" ht="15"/>
    <row r="1118" ht="15"/>
    <row r="1120" ht="15"/>
    <row r="1123" ht="15"/>
    <row r="1124" ht="15"/>
    <row r="1126" ht="15"/>
    <row r="1128" ht="15"/>
    <row r="1130" ht="15"/>
    <row r="1132" ht="15"/>
    <row r="1133" ht="15"/>
    <row r="1134" ht="15"/>
    <row r="1136" ht="15"/>
    <row r="1137" ht="15"/>
    <row r="1138" ht="15"/>
    <row r="1139" ht="15"/>
    <row r="1142" ht="15"/>
    <row r="1316" ht="15"/>
    <row r="1317" ht="15"/>
    <row r="1327" ht="15"/>
    <row r="1328" ht="15"/>
    <row r="1329" ht="15"/>
    <row r="1335" ht="15"/>
    <row r="1336" ht="15"/>
    <row r="1337" ht="15"/>
    <row r="1338" ht="15"/>
    <row r="1340" ht="15"/>
    <row r="1343" ht="15"/>
    <row r="1344" ht="15"/>
    <row r="1345" ht="15"/>
    <row r="1346" ht="15"/>
    <row r="1348" ht="15"/>
    <row r="1349" ht="15"/>
    <row r="1351" ht="15"/>
    <row r="1352" ht="15"/>
    <row r="1353" ht="15"/>
    <row r="1354" ht="15"/>
    <row r="1356" ht="15"/>
    <row r="1357" ht="15"/>
    <row r="1358" ht="15"/>
    <row r="1361" ht="15"/>
    <row r="1362" ht="15"/>
    <row r="1365" ht="15"/>
    <row r="1366" ht="15"/>
    <row r="1367" ht="15"/>
    <row r="1368" ht="15"/>
    <row r="1369" ht="15"/>
    <row r="1370" ht="15"/>
    <row r="1371" ht="15"/>
    <row r="1372" ht="15"/>
    <row r="1374" ht="15"/>
    <row r="1376" ht="15"/>
    <row r="1377" ht="15"/>
    <row r="1378" ht="15"/>
    <row r="1381" ht="15"/>
    <row r="1391" ht="15"/>
    <row r="1394" ht="15"/>
    <row r="1395" ht="15"/>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39078</v>
      </c>
      <c r="B2" s="140" t="s">
        <v>5398</v>
      </c>
      <c r="C2" s="140">
        <v>1</v>
      </c>
      <c r="D2" s="140" t="s">
        <v>32861</v>
      </c>
      <c r="E2" s="140" t="s">
        <v>39079</v>
      </c>
      <c r="F2" s="141">
        <v>45929.14371527778</v>
      </c>
      <c r="G2" s="142">
        <f ca="1">IFERROR(NOW()-F2,"-")</f>
        <v>3.2501487268527853</v>
      </c>
      <c r="H2" s="140">
        <v>45929.455266203702</v>
      </c>
      <c r="I2" s="140" t="str">
        <f>IFERROR(VLOOKUP(D2,DB!A:F,6,0),"")</f>
        <v>SCECO</v>
      </c>
      <c r="J2" s="140" t="str">
        <f>IFERROR(VLOOKUP(D2,DB!A:G,7,0),"")</f>
        <v>In progress</v>
      </c>
      <c r="K2" s="140" t="s">
        <v>39080</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39081</v>
      </c>
      <c r="B3" s="140" t="s">
        <v>5398</v>
      </c>
      <c r="C3" s="140">
        <v>1</v>
      </c>
      <c r="D3" s="140" t="s">
        <v>34463</v>
      </c>
      <c r="E3" s="140" t="s">
        <v>39079</v>
      </c>
      <c r="F3" s="141">
        <v>45926.772847222222</v>
      </c>
      <c r="G3" s="142">
        <f ca="1">IFERROR(NOW()-F3,"-")</f>
        <v>5.6210167824101518</v>
      </c>
      <c r="H3" s="140">
        <v>45927.449074074102</v>
      </c>
      <c r="I3" s="140" t="str">
        <f>IFERROR(VLOOKUP(D3,DB!A:F,6,0),"")</f>
        <v>SCECO</v>
      </c>
      <c r="J3" s="140" t="str">
        <f>IFERROR(VLOOKUP(D3,DB!A:G,7,0),"")</f>
        <v>Weak</v>
      </c>
      <c r="K3" s="140" t="s">
        <v>39080</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39082</v>
      </c>
      <c r="B4" s="140" t="s">
        <v>5398</v>
      </c>
      <c r="C4" s="140">
        <v>1</v>
      </c>
      <c r="D4" s="140" t="s">
        <v>33408</v>
      </c>
      <c r="E4" s="140" t="s">
        <v>39079</v>
      </c>
      <c r="F4" s="141">
        <v>45931.800995370373</v>
      </c>
      <c r="G4" s="142">
        <f ca="1">IFERROR(NOW()-F4,"-")</f>
        <v>0.59286863425950287</v>
      </c>
      <c r="H4" s="141">
        <v>45931.881805555553</v>
      </c>
      <c r="I4" s="140" t="str">
        <f>IFERROR(VLOOKUP(D4,DB!A:F,6,0),"")</f>
        <v>SCECO</v>
      </c>
      <c r="J4" s="140" t="str">
        <f>IFERROR(VLOOKUP(D4,DB!A:G,7,0),"")</f>
        <v>Dead</v>
      </c>
      <c r="K4" s="140" t="s">
        <v>39080</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45932.393864004633</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45932.393864004633</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45932.393864004633</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45932.393864004633</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45932.393864004633</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45932.393864004633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45932.393864004633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45932.393864004633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45932.393864004633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45932.393864004633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45932.393864004633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45932.393864004633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45932.393864004633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45932.393864004633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45932.393864004633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45932.393864004633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45932.393864004633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45932.393864004633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45932.393864004633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45932.393864004633</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45932.393864004633</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45932.393864004633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45932.393864004633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45932.393864004633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45932.393864004633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45932.393864004633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45932.393864004633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45932.393864004633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45932.393864004633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45932.393864004633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45932.393864004633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45932.393864004633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45932.393864004633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45932.393864004633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45932.393864004633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45932.393864004633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45932.393864004633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45932.393864004633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45932.393864004633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45932.393864004633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45932.393864004633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45932.393864004633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45932.393864004633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45932.393864004633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45932.393864004633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45932.393864004633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45932.393864004633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45932.393864004633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45932.393864004633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45932.393864004633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45932.393864004633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45932.393864004633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45932.393864004633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45932.393864004633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45932.393864004633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45932.393864004633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45932.393864004633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45932.393864004633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45932.393864004633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45932.393864004633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45932.393864004633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45932.393864004633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45932.393864004633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45932.393864004633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45932.393864004633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45932.393864004633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45932.393864004633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45932.393864004633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45932.393864004633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45932.393864004633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45932.393864004633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45932.393864004633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45932.393864004633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45932.393864004633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45932.393864004633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45932.393864004633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45932.393864004633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45932.393864004633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45932.393864004633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45932.393864004633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45932.393864004633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45932.393864004633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45932.393864004633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45932.393864004633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45932.393864004633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45932.393864004633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45932.393864004633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45932.393864004633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45932.393864004633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45932.393864004633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45932.393864004633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45932.393864004633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45932.393864004633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45932.393864004633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45932.393864004633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45932.393864004633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45932.393864004633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45932.393864004633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45932.393864004633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45932.393864004633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45932.393864004633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45932.393864004633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45932.393864004633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45932.393864004633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45932.393864004633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45932.393864004633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45932.393864004633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45932.393864004633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45932.393864004633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45932.393864004633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45932.393864004633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45932.393864004633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45932.393864004633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45932.393864004633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45932.393864004633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45932.393864004633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45932.393864004633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45932.393864004633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45932.393864004633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45932.393864004633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45932.393864004633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45932.393864004633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45932.393864004633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45932.393864004633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45932.393864004633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45932.393864004633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45932.393864004633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45932.393864004633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45932.393864004633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45932.393864004633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45932.393864004633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45932.393864004633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45932.393864004633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45932.393864004633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45932.393864004633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45932.393864004633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45932.393864004633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45932.393864004633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45932.393864004633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45932.393864004633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45932.393864004633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45932.393864004633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45932.393864004633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45932.393864004633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45932.393864004633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45932.393864004633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45932.393864004633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45932.393864004633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45932.393864004633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45932.393864004633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45932.393864004633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45932.393864004633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45932.393864004633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45932.393864004633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45932.393864004633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45932.393864004633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45932.393864004633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45932.393864004633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45932.393864004633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45932.393864004633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45932.393864004633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45932.393864004633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45932.393864004633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45932.393864004633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45932.393864004633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45932.393864004633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45932.393864004633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45932.393864004633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45932.393864004633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45932.393864004633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45932.393864004633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45932.393864004633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45932.393864004633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45932.393864004633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45932.393864004633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45932.393864004633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45932.393864004633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45932.393864004633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45932.393864004633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45932.393864004633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45932.393864004633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45932.393864004633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45932.393864004633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45932.393864004633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45932.393864004633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45932.393864004633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45932.393864004633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45932.393864004633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45932.393864004633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45932.393864004633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45932.393864004633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45932.393864004633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45932.393864004633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45932.393864004633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45932.393864004633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45932.393864004633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45932.393864004633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45932.393864004633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45932.393864004633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45932.393864004633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45932.393864004633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45932.393864004633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45932.393864004633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45932.393864004633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45932.393864004633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45932.393864004633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45932.393864004633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45932.393864004633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45932.393864004633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45932.393864004633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45932.393864004633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45932.393864004633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45932.393864004633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45932.393864004633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45932.393864004633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45932.393864004633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45932.393864004633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45932.393864004633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45932.393864004633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45932.393864004633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45932.393864004633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45932.393864004633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45932.393864004633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45932.393864004633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45932.393864004633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45932.393864004633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45932.393864004633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45932.393864004633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45932.393864004633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45932.393864004633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45932.393864004633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45932.393864004633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45932.393864004633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45932.393864004633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45932.393864004633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45932.393864004633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45932.393864004633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45932.393864004633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45932.393864004633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45932.393864004633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45932.393864004633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45932.393864004633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45932.393864004633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45932.393864004633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45932.393864004633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45932.393864004633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45932.393864004633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45932.393864004633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45932.393864004633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45932.393864004633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45932.393864004633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45932.393864004633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45932.393864004633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45932.393864004633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45932.393864004633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45932.393864004633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45932.393864004633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45932.393864004633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45932.393864004633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45932.393864004633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45932.393864004633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45932.393864004633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45932.393864004633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45932.393864004633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45932.393864004633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45932.393864004633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45932.393864004633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45932.393864004633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45932.393864004633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45932.393864004633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45932.393864004633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45932.393864004633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45932.393864004633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45932.393864004633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45932.393864004633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45932.393864004633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45932.393864004633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45932.393864004633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45932.393864004633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45932.393864004633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45932.393864004633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45932.393864004633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45932.393864004633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45932.393864004633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45932.393864004633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45932.393864004633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45932.393864004633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45932.393864004633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45932.393864004633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45932.393864004633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45932.393864004633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45932.393864004633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45932.393864004633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45932.393864004633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45932.393864004633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45932.393864004633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45932.393864004633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45932.393864004633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45932.393864004633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45932.393864004633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45932.393864004633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45932.393864004633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45932.393864004633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45932.393864004633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45932.393864004633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45932.393864004633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45932.393864004633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45932.393864004633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45932.393864004633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45932.393864004633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45932.393864004633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45932.393864004633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45932.393864004633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45932.393864004633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45932.393864004633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45932.393864004633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45932.393864004633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45932.393864004633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45932.393864004633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45932.393864004633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45932.393864004633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45932.393864004633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45932.393864004633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45932.393864004633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45932.393864004633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45932.393864004633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45932.393864004633</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2025-10-02T06:27:31Z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