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50" documentId="13_ncr:1_{F6CB121F-512D-4AA6-A0C1-0FB36C537598}" xr6:coauthVersionLast="47" xr6:coauthVersionMax="47" xr10:uidLastSave="{24B46B8B-94E8-47A7-BC70-E9EF10309084}"/>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<sst xmlns="http://schemas.openxmlformats.org/spreadsheetml/2006/main" count="178607" uniqueCount="39086">
  <si>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</si>
  <si>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</si>
  <si>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</si>
  <si>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</si>
  <si>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</si>
  <si>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</si>
  <si>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</si>
  <si>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</si>
  <si>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</si>
  <si>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</si>
  <si>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</si>
  <si>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</si>
  <si>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</si>
  <si>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</si>
  <si>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</si>
  <si>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</si>
  <si>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</si>
  <si>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</si>
  <si>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</si>
  <si>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</si>
  <si>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</si>
  <si>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</si>
  <si>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</si>
  <si>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</si>
  <si>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</si>
  <si>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</si>
  <si>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</si>
  <si>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</si>
  <si>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</si>
  <si>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</si>
  <si>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</si>
  <si>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</si>
  <si>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</si>
  <si>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</si>
  <si>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</si>
  <si>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</si>
  <si>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</si>
  <si>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</si>
  <si>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</si>
  <si>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</si>
  <si>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</si>
  <si>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</si>
  <si>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</si>
  <si>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</si>
  <si>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</si>
  <si>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</si>
  <si>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</si>
  <si>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</si>
  <si>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</si>
  <si>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</si>
  <si>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</si>
  <si>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</si>
  <si>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</si>
  <si>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</si>
  <si>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</si>
  <si>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</si>
  <si>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</si>
  <si>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</si>
  <si>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</si>
  <si>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</si>
  <si>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</si>
  <si>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</si>
  <si>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</si>
  <si>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</si>
  <si>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</si>
  <si>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</si>
  <si>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</si>
  <si>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</si>
  <si>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</si>
  <si>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</si>
  <si>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</si>
  <si>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</si>
  <si>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</si>
  <si>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</si>
  <si>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</si>
  <si>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</si>
  <si>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</si>
  <si>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</si>
  <si>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</si>
  <si>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</si>
  <si>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</si>
  <si>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</si>
  <si>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</si>
  <si>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</si>
  <si>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</si>
  <si>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</si>
  <si>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</si>
  <si>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</si>
  <si>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</si>
  <si>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</si>
  <si>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</si>
  <si>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</si>
  <si>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</si>
  <si>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</si>
  <si>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</si>
  <si>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</si>
  <si>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</si>
  <si>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</si>
  <si>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</si>
  <si>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</si>
  <si>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</si>
  <si>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</si>
  <si>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</si>
  <si>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</si>
  <si>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</si>
  <si>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</si>
  <si>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</si>
  <si>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</si>
  <si>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</si>
  <si>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</si>
  <si>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</si>
  <si>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</si>
  <si>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</si>
  <si>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</si>
  <si>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</si>
  <si>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</si>
  <si>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</si>
  <si>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</si>
  <si>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</si>
  <si>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</si>
  <si>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</si>
  <si>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</si>
  <si>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</si>
  <si>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</si>
  <si>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</si>
  <si>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</si>
  <si>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</si>
  <si>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</si>
  <si>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</si>
  <si>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</si>
  <si>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</si>
  <si>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</si>
  <si>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</si>
  <si>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</si>
  <si>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</si>
  <si>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</si>
  <si>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</si>
  <si>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</si>
  <si>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</si>
  <si>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</si>
  <si>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</si>
  <si>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</si>
  <si>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</si>
  <si>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</si>
  <si>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</si>
  <si>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</si>
  <si>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</si>
  <si>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</si>
  <si>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</si>
  <si>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</si>
  <si>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</si>
  <si>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</si>
  <si>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</si>
  <si>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</si>
  <si>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</si>
  <si>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</si>
  <si>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</si>
  <si>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</si>
  <si>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</si>
  <si>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</si>
  <si>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</si>
  <si>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</si>
  <si>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</si>
  <si>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</si>
  <si>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</si>
  <si>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</si>
  <si>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</si>
  <si>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</si>
  <si>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</si>
  <si>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</si>
  <si>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</si>
  <si>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</si>
  <si>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</si>
  <si>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</si>
  <si>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</si>
  <si>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</si>
  <si>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</si>
  <si>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</si>
  <si>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</si>
  <si>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</si>
  <si>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</si>
  <si>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</si>
  <si>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</si>
  <si>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</si>
  <si>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</si>
  <si>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</si>
  <si>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</si>
  <si>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</si>
  <si>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</si>
  <si>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</si>
  <si>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</si>
  <si>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</si>
  <si>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</si>
  <si>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</si>
  <si>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</si>
  <si>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</si>
  <si>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</si>
  <si>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</si>
  <si>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</si>
  <si>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</si>
  <si>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</si>
  <si>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</si>
  <si>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</si>
  <si>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</si>
  <si>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</si>
  <si>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</si>
  <si>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</si>
  <si>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</si>
  <si>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</si>
  <si>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</si>
  <si>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</si>
  <si>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</si>
  <si>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</si>
  <si>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</si>
  <si>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</si>
  <si>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</si>
  <si>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</si>
  <si>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</si>
  <si>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</si>
  <si>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</si>
  <si>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</si>
  <si>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</si>
  <si>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</si>
  <si>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</si>
  <si>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</si>
  <si>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</si>
  <si>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</si>
  <si>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</si>
  <si>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</si>
  <si>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</si>
  <si>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</si>
  <si>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</si>
  <si>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</si>
  <si>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</si>
  <si>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</si>
  <si>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</si>
  <si>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</si>
  <si>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</si>
  <si>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</si>
  <si>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</si>
  <si>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</si>
  <si>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</si>
  <si>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</si>
  <si>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</si>
  <si>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</si>
  <si>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</si>
  <si>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</si>
  <si>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</si>
  <si>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</si>
  <si>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</si>
  <si>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</si>
  <si>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</si>
  <si>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</si>
  <si>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</si>
  <si>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</si>
  <si>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</si>
  <si>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</si>
  <si>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</si>
  <si>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</si>
  <si>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</si>
  <si>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</si>
  <si>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</si>
  <si>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</si>
  <si>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</si>
  <si>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</si>
  <si>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</si>
  <si>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</si>
  <si>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</si>
  <si>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</si>
  <si>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</si>
  <si>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</si>
  <si>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</si>
  <si>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</si>
  <si>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</si>
  <si>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</si>
  <si>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</si>
  <si>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</si>
  <si>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</si>
  <si>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</si>
  <si>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</si>
  <si>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</si>
  <si>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</si>
  <si>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</si>
  <si>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</si>
  <si>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</si>
  <si>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</si>
  <si>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</si>
  <si>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</si>
  <si>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</si>
  <si>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</si>
  <si>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</si>
  <si>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</si>
  <si>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</si>
  <si>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</si>
  <si>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</si>
  <si>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</si>
  <si>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</si>
  <si>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</si>
  <si>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</si>
  <si>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</si>
  <si>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</si>
  <si>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</si>
  <si>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</si>
  <si>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</si>
  <si>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</si>
  <si>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</si>
  <si>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</si>
  <si>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</si>
  <si>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</si>
  <si>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</si>
  <si>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</si>
  <si>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</si>
  <si>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</si>
  <si>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</si>
  <si>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</si>
  <si>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</si>
  <si>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</si>
  <si>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</si>
  <si>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</si>
  <si>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</si>
  <si>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</si>
  <si>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</si>
  <si>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</si>
  <si>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</si>
  <si>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</si>
  <si>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</si>
  <si>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</si>
  <si>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</si>
  <si>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</si>
  <si>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</si>
  <si>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</si>
  <si>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</si>
  <si>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</si>
  <si>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</si>
  <si>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</si>
  <si>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</si>
  <si>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</si>
  <si>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</si>
  <si>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</si>
  <si>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</si>
  <si>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</si>
  <si>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</si>
  <si>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</si>
  <si>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</si>
  <si>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</si>
  <si>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</si>
  <si>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</si>
  <si>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</si>
  <si>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</si>
  <si>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</si>
  <si>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</si>
  <si>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</si>
  <si>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</si>
  <si>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</si>
  <si>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</si>
  <si>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</si>
  <si>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</si>
  <si>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</si>
  <si>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</si>
  <si>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</si>
  <si>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</si>
  <si>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</si>
  <si>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</si>
  <si>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</si>
  <si>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</si>
  <si>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</si>
  <si>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</si>
  <si>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</si>
  <si>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</si>
  <si>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</si>
  <si>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</si>
  <si>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</si>
  <si>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</si>
  <si>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</si>
  <si>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</si>
  <si>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</si>
  <si>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</si>
  <si>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</si>
  <si>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</si>
  <si>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</si>
  <si>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</si>
  <si>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</si>
  <si>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</si>
  <si>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</si>
  <si>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</si>
  <si>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</si>
  <si>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</si>
  <si>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</si>
  <si>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</si>
  <si>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</si>
  <si>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</si>
  <si>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</si>
  <si>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</si>
  <si>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</si>
  <si>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</si>
  <si>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</si>
  <si>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</si>
  <si>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</si>
  <si>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</si>
  <si>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</si>
  <si>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</si>
  <si>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</si>
  <si>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</si>
  <si>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</si>
  <si>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</si>
  <si>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</si>
  <si>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</si>
  <si>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</si>
  <si>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</si>
  <si>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</si>
  <si>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</si>
  <si>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</si>
  <si>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</si>
  <si>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</si>
  <si>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</si>
  <si>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</si>
  <si>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</si>
  <si>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</si>
  <si>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</si>
  <si>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</si>
  <si>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</si>
  <si>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</si>
  <si>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</si>
  <si>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</si>
  <si>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</si>
  <si>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</si>
  <si>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</si>
  <si>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</si>
  <si>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</si>
  <si>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</si>
  <si>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</si>
  <si>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</si>
  <si>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</si>
  <si>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</si>
  <si>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</si>
  <si>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</si>
  <si>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</si>
  <si>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</si>
  <si>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</si>
  <si>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</si>
  <si>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</si>
  <si>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</si>
  <si>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</si>
  <si>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</si>
  <si>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</si>
  <si>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</si>
  <si>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</si>
  <si>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</si>
  <si>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</si>
  <si>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</si>
  <si>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</si>
  <si>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</si>
  <si>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</si>
  <si>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</si>
  <si>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</si>
  <si>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</si>
  <si>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</si>
  <si>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</si>
  <si>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</si>
  <si>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</si>
  <si>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</si>
  <si>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</si>
  <si>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</si>
  <si>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</si>
  <si>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</si>
  <si>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</si>
  <si>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</si>
  <si>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</si>
  <si>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</si>
  <si>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</si>
  <si>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</si>
  <si>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</si>
  <si>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</si>
  <si>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</si>
  <si>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</si>
  <si>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</si>
  <si>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</si>
  <si>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</si>
  <si>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</si>
  <si>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</si>
  <si>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</si>
  <si>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</si>
  <si>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</si>
  <si>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</si>
  <si>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</si>
  <si>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</si>
  <si>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</si>
  <si>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</si>
  <si>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</si>
  <si>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</si>
  <si>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</si>
  <si>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</si>
  <si>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</si>
  <si>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</si>
  <si>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</si>
  <si>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</si>
  <si>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</si>
  <si>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</si>
  <si>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</si>
  <si>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</si>
  <si>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</si>
  <si>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</si>
  <si>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</si>
  <si>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</si>
  <si>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</si>
  <si>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</si>
  <si>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</si>
  <si>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</si>
  <si>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</si>
  <si>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</si>
  <si>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</si>
  <si>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</si>
  <si>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</si>
  <si>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</si>
  <si>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</si>
  <si>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</si>
  <si>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</si>
  <si>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</si>
  <si>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</si>
  <si>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</si>
  <si>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</si>
  <si>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</si>
  <si>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</si>
  <si>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</si>
  <si>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</si>
  <si>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</si>
  <si>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</si>
  <si>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</si>
  <si>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</si>
  <si>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</si>
  <si>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</si>
  <si>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</si>
  <si>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</si>
  <si>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</si>
  <si>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</si>
  <si>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</si>
  <si>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</si>
  <si>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</si>
  <si>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</si>
  <si>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</si>
  <si>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</si>
  <si>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</si>
  <si>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</si>
  <si>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</si>
  <si>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</si>
  <si>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</si>
  <si>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</si>
  <si>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</si>
  <si>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</si>
  <si>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</si>
  <si>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</si>
  <si>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</si>
  <si>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</si>
  <si>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</si>
  <si>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</si>
  <si>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</si>
  <si>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</si>
  <si>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</si>
  <si>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</si>
  <si>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</si>
  <si>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</si>
  <si>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</si>
  <si>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</si>
  <si>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</si>
  <si>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</si>
  <si>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</si>
  <si>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</si>
  <si>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</si>
  <si>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</si>
  <si>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</si>
  <si>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</si>
  <si>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</si>
  <si>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</si>
  <si>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</si>
  <si>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</si>
  <si>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</si>
  <si>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</si>
  <si>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</si>
  <si>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</si>
  <si>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</si>
  <si>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</si>
  <si>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</si>
  <si>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</si>
  <si>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</si>
  <si>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</si>
  <si>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</si>
  <si>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</si>
  <si>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</si>
  <si>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</si>
  <si>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</si>
  <si>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</si>
  <si>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</si>
  <si>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</si>
  <si>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</si>
  <si>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</si>
  <si>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</si>
  <si>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</si>
  <si>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</si>
  <si>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</si>
  <si>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</si>
  <si>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</si>
  <si>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</si>
  <si>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</si>
  <si>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</si>
  <si>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</si>
  <si>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</si>
  <si>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</si>
  <si>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</si>
  <si>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</si>
  <si>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</si>
  <si>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</si>
  <si>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</si>
  <si>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</si>
  <si>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</si>
  <si>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</si>
  <si>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</si>
  <si>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</si>
  <si>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</si>
  <si>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</si>
  <si>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</si>
  <si>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</si>
  <si>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</si>
  <si>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</si>
  <si>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</si>
  <si>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</si>
  <si>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</si>
  <si>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</si>
  <si>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</si>
  <si>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</si>
  <si>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</si>
  <si>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</si>
  <si>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</si>
  <si>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</si>
  <si>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</si>
  <si>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</si>
  <si>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</si>
  <si>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</si>
  <si>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</si>
  <si>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</si>
  <si>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</si>
  <si>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</si>
  <si>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</si>
  <si>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</si>
  <si>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</si>
  <si>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</si>
  <si>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</si>
  <si>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</si>
  <si>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</si>
  <si>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</si>
  <si>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</si>
  <si>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</si>
  <si>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</si>
  <si>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</si>
  <si>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</si>
  <si>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</si>
  <si>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</si>
  <si>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</si>
  <si>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</si>
  <si>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</si>
  <si>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</si>
  <si>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</si>
  <si>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</si>
  <si>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</si>
  <si>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</si>
  <si>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</si>
  <si>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</si>
  <si>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</si>
  <si>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</si>
  <si>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</si>
  <si>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</si>
  <si>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</si>
  <si>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</si>
  <si>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</si>
  <si>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</si>
  <si>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</si>
  <si>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</si>
  <si>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</si>
  <si>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</si>
  <si>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</si>
  <si>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</si>
  <si>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</si>
  <si>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</si>
  <si>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</si>
  <si>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</si>
  <si>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</si>
  <si>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</si>
  <si>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</si>
  <si>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</si>
  <si>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</si>
  <si>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</si>
  <si>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</si>
  <si>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</si>
  <si>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</si>
  <si>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</si>
  <si>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</si>
  <si>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</si>
  <si>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</si>
  <si>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</si>
  <si>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</si>
  <si>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</si>
  <si>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</si>
  <si>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</si>
  <si>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</si>
  <si>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</si>
  <si>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</si>
  <si>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</si>
  <si>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</si>
  <si>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</si>
  <si>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</si>
  <si>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</si>
  <si>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</si>
  <si>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</si>
  <si>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</si>
  <si>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</si>
  <si>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</si>
  <si>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</si>
  <si>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</si>
  <si>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</si>
  <si>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</si>
  <si>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</si>
  <si>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</si>
  <si>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</si>
  <si>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</si>
  <si>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</si>
  <si>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</si>
  <si>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</si>
  <si>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</si>
  <si>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</si>
  <si>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</si>
  <si>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</si>
  <si>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</si>
  <si>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</si>
  <si>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</si>
  <si>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</si>
  <si>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</si>
  <si>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</si>
  <si>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</si>
  <si>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</si>
  <si>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</si>
  <si>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</si>
  <si>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</si>
  <si>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</si>
  <si>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</si>
  <si>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</si>
  <si>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</si>
  <si>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</si>
  <si>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</si>
  <si>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</si>
  <si>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</si>
  <si>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</si>
  <si>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</si>
  <si>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</si>
  <si>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</si>
  <si>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</si>
  <si>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</si>
  <si>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</si>
  <si>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</si>
  <si>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</si>
  <si>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</si>
  <si>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</si>
  <si>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</si>
  <si>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</si>
  <si>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</si>
  <si>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</si>
  <si>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</si>
  <si>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</si>
  <si>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</si>
  <si>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</si>
  <si>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</si>
  <si>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</si>
  <si>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</si>
  <si>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</si>
  <si>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</si>
  <si>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</si>
  <si>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</si>
  <si>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</si>
  <si>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</si>
  <si>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</si>
  <si>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</si>
  <si>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</si>
  <si>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</si>
  <si>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</si>
  <si>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</si>
  <si>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</si>
  <si>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</si>
  <si>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</si>
  <si>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</si>
  <si>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</si>
  <si>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</si>
  <si>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</si>
  <si>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</si>
  <si>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</si>
  <si>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</si>
  <si>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</si>
  <si>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</si>
  <si>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</si>
  <si>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</si>
  <si>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</si>
  <si>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</si>
  <si>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</si>
  <si>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</si>
  <si>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</si>
  <si>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</si>
  <si>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</si>
  <si>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</si>
  <si>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</si>
  <si>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</si>
  <si>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</si>
  <si>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</si>
  <si>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</si>
  <si>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</si>
  <si>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</si>
  <si>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</si>
  <si>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</si>
  <si>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</si>
  <si>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</si>
  <si>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</si>
  <si>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</si>
  <si>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</si>
  <si>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</si>
  <si>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</si>
  <si>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</si>
  <si>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</si>
  <si>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</si>
  <si>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</si>
  <si>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</si>
  <si>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</si>
  <si>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</si>
  <si>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</si>
  <si>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</si>
  <si>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</si>
  <si>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</si>
  <si>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</si>
  <si>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</si>
  <si>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</si>
  <si>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</si>
  <si>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</si>
  <si>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</si>
  <si>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</si>
  <si>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</si>
  <si>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</si>
  <si>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</si>
  <si>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</si>
  <si>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</si>
  <si>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</si>
  <si>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</si>
  <si>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</si>
  <si>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</si>
  <si>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</si>
  <si>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</si>
  <si>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</si>
  <si>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</si>
  <si>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</si>
  <si>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</si>
  <si>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</si>
  <si>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</si>
  <si>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</si>
  <si>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</si>
  <si>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</si>
  <si>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</si>
  <si>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</si>
  <si>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</si>
  <si>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</si>
  <si>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</si>
  <si>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</si>
  <si>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</si>
  <si>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</si>
  <si>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</si>
  <si>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</si>
  <si>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</si>
  <si>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</si>
  <si>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</si>
  <si>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</si>
  <si>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</si>
  <si>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</si>
  <si>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</si>
  <si>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</si>
  <si>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</si>
  <si>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</si>
  <si>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</si>
  <si>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</si>
  <si>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</si>
  <si>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</si>
  <si>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</si>
  <si>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</si>
  <si>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</si>
  <si>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</si>
  <si>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</si>
  <si>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</si>
  <si>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</si>
  <si>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</si>
  <si>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</si>
  <si>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</si>
  <si>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</si>
  <si>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</si>
  <si>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</si>
  <si>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</si>
  <si>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</si>
  <si>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</si>
  <si>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</si>
  <si>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</si>
  <si>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</si>
  <si>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</si>
  <si>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</si>
  <si>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</si>
  <si>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</si>
  <si>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</si>
  <si>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</si>
  <si>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</si>
  <si>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</si>
  <si>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</si>
  <si>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</si>
  <si>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</si>
  <si>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</si>
  <si>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</si>
  <si>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</si>
  <si>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</si>
  <si>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</si>
  <si>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</si>
  <si>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</si>
  <si>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</si>
  <si>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</si>
  <si>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</si>
  <si>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</si>
  <si>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</si>
  <si>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</si>
  <si>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</si>
  <si>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</si>
  <si>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</si>
  <si>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</si>
  <si>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</si>
  <si>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</si>
  <si>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</si>
  <si>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</si>
  <si>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</si>
  <si>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</si>
  <si>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</si>
  <si>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</si>
  <si>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</si>
  <si>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</si>
  <si>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</si>
  <si>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</si>
  <si>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</si>
  <si>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</si>
  <si>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</si>
  <si>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</si>
  <si>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</si>
  <si>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</si>
  <si>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</si>
  <si>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</si>
  <si>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</si>
  <si>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</si>
  <si>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</si>
  <si>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</si>
  <si>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</si>
  <si>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</si>
  <si>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</si>
  <si>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</si>
  <si>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</si>
  <si>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</si>
  <si>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</si>
  <si>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</si>
  <si>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</si>
  <si>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</si>
  <si>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</si>
  <si>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</si>
  <si>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</si>
  <si>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</si>
  <si>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</si>
  <si>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</si>
  <si>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</si>
  <si>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</si>
  <si>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</si>
  <si>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</si>
  <si>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</si>
  <si>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</si>
  <si>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</si>
  <si>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</si>
  <si>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</si>
  <si>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</si>
  <si>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</si>
  <si>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</si>
  <si>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</si>
  <si>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</si>
  <si>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</si>
  <si>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</si>
  <si>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</si>
  <si>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</si>
  <si>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</si>
  <si>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</si>
  <si>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</si>
  <si>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</si>
  <si>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</si>
  <si>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</si>
  <si>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</si>
  <si>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</si>
  <si>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</si>
  <si>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</si>
  <si>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</si>
  <si>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</si>
  <si>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</si>
  <si>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</si>
  <si>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</si>
  <si>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</si>
  <si>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</si>
  <si>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</si>
  <si>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</si>
  <si>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</si>
  <si>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</si>
  <si>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</si>
  <si>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</si>
  <si>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</si>
  <si>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</si>
  <si>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</si>
  <si>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</si>
  <si>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</si>
  <si>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</si>
  <si>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</si>
  <si>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</si>
  <si>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</si>
  <si>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</si>
  <si>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</si>
  <si>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</si>
  <si>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</si>
  <si>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</si>
  <si>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</si>
  <si>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</si>
  <si>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</si>
  <si>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</si>
  <si>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</si>
  <si>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</si>
  <si>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</si>
  <si>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</si>
  <si>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</si>
  <si>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</si>
  <si>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</si>
  <si>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</si>
  <si>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</si>
  <si>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</si>
  <si>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</si>
  <si>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</si>
  <si>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</si>
  <si>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</si>
  <si>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</si>
  <si>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</si>
  <si>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</si>
  <si>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</si>
  <si>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</si>
  <si>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</si>
  <si>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</si>
  <si>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</si>
  <si>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</si>
  <si>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</si>
  <si>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</si>
  <si>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</si>
  <si>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</si>
  <si>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</si>
  <si>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</si>
  <si>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</si>
  <si>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</si>
  <si>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</si>
  <si>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</si>
  <si>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</si>
  <si>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</si>
  <si>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</si>
  <si>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</si>
  <si>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</si>
  <si>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</si>
  <si>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</si>
  <si>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</si>
  <si>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</si>
  <si>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</si>
  <si>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</si>
  <si>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</si>
  <si>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</si>
  <si>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</si>
  <si>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</si>
  <si>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</si>
  <si>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</si>
  <si>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</si>
  <si>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</si>
  <si>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</si>
  <si>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</si>
  <si>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</si>
  <si>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</si>
  <si>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</si>
  <si>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</si>
  <si>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</si>
  <si>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</si>
  <si>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</si>
  <si>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</si>
  <si>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</si>
  <si>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</si>
  <si>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</si>
  <si>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</si>
  <si>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</si>
  <si>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</si>
  <si>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</si>
  <si>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</si>
  <si>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</si>
  <si>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</si>
  <si>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</si>
  <si>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</si>
  <si>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</si>
  <si>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</si>
  <si>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</si>
  <si>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</si>
  <si>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</si>
  <si>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</si>
  <si>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</si>
  <si>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</si>
  <si>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</si>
  <si>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</si>
  <si>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</si>
  <si>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</si>
  <si>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</si>
  <si>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</si>
  <si>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</si>
  <si>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</si>
  <si>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</si>
  <si>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</si>
  <si>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</si>
  <si>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</si>
  <si>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</si>
  <si>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</si>
  <si>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</si>
  <si>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</si>
  <si>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</si>
  <si>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</si>
  <si>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</si>
  <si>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</si>
  <si>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</si>
  <si>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</si>
  <si>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</si>
  <si>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</si>
  <si>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</si>
  <si>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</si>
  <si>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</si>
  <si>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</si>
  <si>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</si>
  <si>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</si>
  <si>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</si>
  <si>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</si>
  <si>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</si>
  <si>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</si>
  <si>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</si>
  <si>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</si>
  <si>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</si>
  <si>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</si>
  <si>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</si>
  <si>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</si>
  <si>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</si>
  <si>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</si>
  <si>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</si>
  <si>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</si>
  <si>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</si>
  <si>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</si>
  <si>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</si>
  <si>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</si>
  <si>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</si>
  <si>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</si>
  <si>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</si>
  <si>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</si>
  <si>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</si>
  <si>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</si>
  <si>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</si>
  <si>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</si>
  <si>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</si>
  <si>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</si>
  <si>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</si>
  <si>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</si>
  <si>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</si>
  <si>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</si>
  <si>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</si>
  <si>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</si>
  <si>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</si>
  <si>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</si>
  <si>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</si>
  <si>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</si>
  <si>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</si>
  <si>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</si>
  <si>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</si>
  <si>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</si>
  <si>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</si>
  <si>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</si>
  <si>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</si>
  <si>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</si>
  <si>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</si>
  <si>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</si>
  <si>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</si>
  <si>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</si>
  <si>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</si>
  <si>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</si>
  <si>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</si>
  <si>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</si>
  <si>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</si>
  <si>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</si>
  <si>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</si>
  <si>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</si>
  <si>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</si>
  <si>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</si>
  <si>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</si>
  <si>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</si>
  <si>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</si>
  <si>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</si>
  <si>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</si>
  <si>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</si>
  <si>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</si>
  <si>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</si>
  <si>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</si>
  <si>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</si>
  <si>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</si>
  <si>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</si>
  <si>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</si>
  <si>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</si>
  <si>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</si>
  <si>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</si>
  <si>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</si>
  <si>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</si>
  <si>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</si>
  <si>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</si>
  <si>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</si>
  <si>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</si>
  <si>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</si>
  <si>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</si>
  <si>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</si>
  <si>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</si>
  <si>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</si>
  <si>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</si>
  <si>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</si>
  <si>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</si>
  <si>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</si>
  <si>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</si>
  <si>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</si>
  <si>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</si>
  <si>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</si>
  <si>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</si>
  <si>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</si>
  <si>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</si>
  <si>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</si>
  <si>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</si>
  <si>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</si>
  <si>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</si>
  <si>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</si>
  <si>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</si>
  <si>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</si>
  <si>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</si>
  <si>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</si>
  <si>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</si>
  <si>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</si>
  <si>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</si>
  <si>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</si>
  <si>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</si>
  <si>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</si>
  <si>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</si>
  <si>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</si>
  <si>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</si>
  <si>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</si>
  <si>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</si>
  <si>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</si>
  <si>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</si>
  <si>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</si>
  <si>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</si>
  <si>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</si>
  <si>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</si>
  <si>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</si>
  <si>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</si>
  <si>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</si>
  <si>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</si>
  <si>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</si>
  <si>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</si>
  <si>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</si>
  <si>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</si>
  <si>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</si>
  <si>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</si>
  <si>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</si>
  <si>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</si>
  <si>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</si>
  <si>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</si>
  <si>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</si>
  <si>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</si>
  <si>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</si>
  <si>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</si>
  <si>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</si>
  <si>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</si>
  <si>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</si>
  <si>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</si>
  <si>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</si>
  <si>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</si>
  <si>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</si>
  <si>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</si>
  <si>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</si>
  <si>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</si>
  <si>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</si>
  <si>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</si>
  <si>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</si>
  <si>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</si>
  <si>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</si>
  <si>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</si>
  <si>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</si>
  <si>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</si>
  <si>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</si>
  <si>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</si>
  <si>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</si>
  <si>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</si>
  <si>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</si>
  <si>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</si>
  <si>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</si>
  <si>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</si>
  <si>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</si>
  <si>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</si>
  <si>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</si>
  <si>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</si>
  <si>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</si>
  <si>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</si>
  <si>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</si>
  <si>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</si>
  <si>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</si>
  <si>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</si>
  <si>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</si>
  <si>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</si>
  <si>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</si>
  <si>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</si>
  <si>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</si>
  <si>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</si>
  <si>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</si>
  <si>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</si>
  <si>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</si>
  <si>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</si>
  <si>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</si>
  <si>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</si>
  <si>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</si>
  <si>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</si>
  <si>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</si>
  <si>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</si>
  <si>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</si>
  <si>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</si>
  <si>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</si>
  <si>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</si>
  <si>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</si>
  <si>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</si>
  <si>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</si>
  <si>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</si>
  <si>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</si>
  <si>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</si>
  <si>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</si>
  <si>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</si>
  <si>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</si>
  <si>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</si>
  <si>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</si>
  <si>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</si>
  <si>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</si>
  <si>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</si>
  <si>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</si>
  <si>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</si>
  <si>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</si>
  <si>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</si>
  <si>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</si>
  <si>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</si>
  <si>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</si>
  <si>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</si>
  <si>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</si>
  <si>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</si>
  <si>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</si>
  <si>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</si>
  <si>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</si>
  <si>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</si>
  <si>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</si>
  <si>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</si>
  <si>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</si>
  <si>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</si>
  <si>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</si>
  <si>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</si>
  <si>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</si>
  <si>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</si>
  <si>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</si>
  <si>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</si>
  <si>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</si>
  <si>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</si>
  <si>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</si>
  <si>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</si>
  <si>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</si>
  <si>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</si>
  <si>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</si>
  <si>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</si>
  <si>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</si>
  <si>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</si>
  <si>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</si>
  <si>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</si>
  <si>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</si>
  <si>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</si>
  <si>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</si>
  <si>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</si>
  <si>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</si>
  <si>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</si>
  <si>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</si>
  <si>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</si>
  <si>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</si>
  <si>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</si>
  <si>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</si>
  <si>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</si>
  <si>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</si>
  <si>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</si>
  <si>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</si>
  <si>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</si>
  <si>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</si>
  <si>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</si>
  <si>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</si>
  <si>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</si>
  <si>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</si>
  <si>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</si>
  <si>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</si>
  <si>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</si>
  <si>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</si>
  <si>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</si>
  <si>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</si>
  <si>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</si>
  <si>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</si>
  <si>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</si>
  <si>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</si>
  <si>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</si>
  <si>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</si>
  <si>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</si>
  <si>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</si>
  <si>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</si>
  <si>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</si>
  <si>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</si>
  <si>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</si>
  <si>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</si>
  <si>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</si>
  <si>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</si>
  <si>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</si>
  <si>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</si>
  <si>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</si>
  <si>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</si>
  <si>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</si>
  <si>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</si>
  <si>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</si>
  <si>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</si>
  <si>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</si>
  <si>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</si>
  <si>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</si>
  <si>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</si>
  <si>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</si>
  <si>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</si>
  <si>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</si>
  <si>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</si>
  <si>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</si>
  <si>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</si>
  <si>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</si>
  <si>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</si>
  <si>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</si>
  <si>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</si>
  <si>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</si>
  <si>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</si>
  <si>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</si>
  <si>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</si>
  <si>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</si>
  <si>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</si>
  <si>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</si>
  <si>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</si>
  <si>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</si>
  <si>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</si>
  <si>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</si>
  <si>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</si>
  <si>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</si>
  <si>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</si>
  <si>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</si>
  <si>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</si>
  <si>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</si>
  <si>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</si>
  <si>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</si>
  <si>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</si>
  <si>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</si>
  <si>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</si>
  <si>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</si>
  <si>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</si>
  <si>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</si>
  <si>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</si>
  <si>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</si>
  <si>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</si>
  <si>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</si>
  <si>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</si>
  <si>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</si>
  <si>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</si>
  <si>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</si>
  <si>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</si>
  <si>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</si>
  <si>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</si>
  <si>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</si>
  <si>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</si>
  <si>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</si>
  <si>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</si>
  <si>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</si>
  <si>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</si>
  <si>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</si>
  <si>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</si>
  <si>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</si>
  <si>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</si>
  <si>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</si>
  <si>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</si>
  <si>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</si>
  <si>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</si>
  <si>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</si>
  <si>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</si>
  <si>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</si>
  <si>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</si>
  <si>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</si>
  <si>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</si>
  <si>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</si>
  <si>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</si>
  <si>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</si>
  <si>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</si>
  <si>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</si>
  <si>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</si>
  <si>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</si>
  <si>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</si>
  <si>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</si>
  <si>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</si>
  <si>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</si>
  <si>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</si>
  <si>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</si>
  <si>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</si>
  <si>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</si>
  <si>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</si>
  <si>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</si>
  <si>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</si>
  <si>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</si>
  <si>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</si>
  <si>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</si>
  <si>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</si>
  <si>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</si>
  <si>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</si>
  <si>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</si>
  <si>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</si>
  <si>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</si>
  <si>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</si>
  <si>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</si>
  <si>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</si>
  <si>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</si>
  <si>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</si>
  <si>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</si>
  <si>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</si>
  <si>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</si>
  <si>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</si>
  <si>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</si>
  <si>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</si>
  <si>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</si>
  <si>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</si>
  <si>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</si>
  <si>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</si>
  <si>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</si>
  <si>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</si>
  <si>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</si>
  <si>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</si>
  <si>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</si>
  <si>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</si>
  <si>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</si>
  <si>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</si>
  <si>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</si>
  <si>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</si>
  <si>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</si>
  <si>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</si>
  <si>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</si>
  <si>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</si>
  <si>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</si>
  <si>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</si>
  <si>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</si>
  <si>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</si>
  <si>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</si>
  <si>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</si>
  <si>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</si>
  <si>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</si>
  <si>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</si>
  <si>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</si>
  <si>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</si>
  <si>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</si>
  <si>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</si>
  <si>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</si>
  <si>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</si>
  <si>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</si>
  <si>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</si>
  <si>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</si>
  <si>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</si>
  <si>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</si>
  <si>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</si>
  <si>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</si>
  <si>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</si>
  <si>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</si>
  <si>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</si>
  <si>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</si>
  <si>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</si>
  <si>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</si>
  <si>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</si>
  <si>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</si>
  <si>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</si>
  <si>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</si>
  <si>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</si>
  <si>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</si>
  <si>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</si>
  <si>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</si>
  <si>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</si>
  <si>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</si>
  <si>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</si>
  <si>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</si>
  <si>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</si>
  <si>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</si>
  <si>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</si>
  <si>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</si>
  <si>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</si>
  <si>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</si>
  <si>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</si>
  <si>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</si>
  <si>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</si>
  <si>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</si>
  <si>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</si>
  <si>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</si>
  <si>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</si>
  <si>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</si>
  <si>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</si>
  <si>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</si>
  <si>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</si>
  <si>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</si>
  <si>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</si>
  <si>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</si>
  <si>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</si>
  <si>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</si>
  <si>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</si>
  <si>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</si>
  <si>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</si>
  <si>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</si>
  <si>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</si>
  <si>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</si>
  <si>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</si>
  <si>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</si>
  <si>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</si>
  <si>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</si>
  <si>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</si>
  <si>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</si>
  <si>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</si>
  <si>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</si>
  <si>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</si>
  <si>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</si>
  <si>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</si>
  <si>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</si>
  <si>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</si>
  <si>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</si>
  <si>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</si>
  <si>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</si>
  <si>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</si>
  <si>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</si>
  <si>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</si>
  <si>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</si>
  <si>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</si>
  <si>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</si>
  <si>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</si>
  <si>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</si>
  <si>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</si>
  <si>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</si>
  <si>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</si>
  <si>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</si>
  <si>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</si>
  <si>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</si>
  <si>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</si>
  <si>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</si>
  <si>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</si>
  <si>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</si>
  <si>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</si>
  <si>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</si>
  <si>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</si>
  <si>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</si>
  <si>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</si>
  <si>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</si>
  <si>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</si>
  <si>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</si>
  <si>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</si>
  <si>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</si>
  <si>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</si>
  <si>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</si>
  <si>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</si>
  <si>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</si>
  <si>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</si>
  <si>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</si>
  <si>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</si>
  <si>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</si>
  <si>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</si>
  <si>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</si>
  <si>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</si>
  <si>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</si>
  <si>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</si>
  <si>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</si>
  <si>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</si>
  <si>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</si>
  <si>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</si>
  <si>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</si>
  <si>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</si>
  <si>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</si>
  <si>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</si>
  <si>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</si>
  <si>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</si>
  <si>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</si>
  <si>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</si>
  <si>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</si>
  <si>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</si>
  <si>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</si>
  <si>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</si>
  <si>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</si>
  <si>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</si>
  <si>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</si>
  <si>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</si>
  <si>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</si>
  <si>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</si>
  <si>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</si>
  <si>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</si>
  <si>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</si>
  <si>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</si>
  <si>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</si>
  <si>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</si>
  <si>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</si>
  <si>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</si>
  <si>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</si>
  <si>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</si>
  <si>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</si>
  <si>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</si>
  <si>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</si>
  <si>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</si>
  <si>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</si>
  <si>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</si>
  <si>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</si>
  <si>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</si>
  <si>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</si>
  <si>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</si>
  <si>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</si>
  <si>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</si>
  <si>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</si>
  <si>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</si>
  <si>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</si>
  <si>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</si>
  <si>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</si>
  <si>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</si>
  <si>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</si>
  <si>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</si>
  <si>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</si>
  <si>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</si>
  <si>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</si>
  <si>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</si>
  <si>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</si>
  <si>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</si>
  <si>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</si>
  <si>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</si>
  <si>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</si>
  <si>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</si>
  <si>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</si>
  <si>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</si>
  <si>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</si>
  <si>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</si>
  <si>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</si>
  <si>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</si>
  <si>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</si>
  <si>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</si>
  <si>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</si>
  <si>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</si>
  <si>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</si>
  <si>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</si>
  <si>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</si>
  <si>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</si>
  <si>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</si>
  <si>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</si>
  <si>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</si>
  <si>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</si>
  <si>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</si>
  <si>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</si>
  <si>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</si>
  <si>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</si>
  <si>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</si>
  <si>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</si>
  <si>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</si>
  <si>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</si>
  <si>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</si>
  <si>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</si>
  <si>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</si>
  <si>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</si>
  <si>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</si>
  <si>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</si>
  <si>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</si>
  <si>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</si>
  <si>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</si>
  <si>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</si>
  <si>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</si>
  <si>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</si>
  <si>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</si>
  <si>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</si>
  <si>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</si>
  <si>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</si>
  <si>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</si>
  <si>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</si>
  <si>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</si>
  <si>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</si>
  <si>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</si>
  <si>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</si>
  <si>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</si>
  <si>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</si>
  <si>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</si>
  <si>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</si>
  <si>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</si>
  <si>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</si>
  <si>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</si>
  <si>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</si>
  <si>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</si>
  <si>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</si>
  <si>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</si>
  <si>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</si>
  <si>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</si>
  <si>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</si>
  <si>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</si>
  <si>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</si>
  <si>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</si>
  <si>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</si>
  <si>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</si>
  <si>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</si>
  <si>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</si>
  <si>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</si>
  <si>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</si>
  <si>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</si>
  <si>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</si>
  <si>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</si>
  <si>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</si>
  <si>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</si>
  <si>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</si>
  <si>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</si>
  <si>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</si>
  <si>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</si>
  <si>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</si>
  <si>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</si>
  <si>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</si>
  <si>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</si>
  <si>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</si>
  <si>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</si>
  <si>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</si>
  <si>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</si>
  <si>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</si>
  <si>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</si>
  <si>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</si>
  <si>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</si>
  <si>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</si>
  <si>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</si>
  <si>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</si>
  <si>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</si>
  <si>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</si>
  <si>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</si>
  <si>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</si>
  <si>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</si>
  <si>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</si>
  <si>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</si>
  <si>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</si>
  <si>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</si>
  <si>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</si>
  <si>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</si>
  <si>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</si>
  <si>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</si>
  <si>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</si>
  <si>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</si>
  <si>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</si>
  <si>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</si>
  <si>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</si>
  <si>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</si>
  <si>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</si>
  <si>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</si>
  <si>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</si>
  <si>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</si>
  <si>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</si>
  <si>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</si>
  <si>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</si>
  <si>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</si>
  <si>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</si>
  <si>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</si>
  <si>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</si>
  <si>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</si>
  <si>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</si>
  <si>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</si>
  <si>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</si>
  <si>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</si>
  <si>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</si>
  <si>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</si>
  <si>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</si>
  <si>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</si>
  <si>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</si>
  <si>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</si>
  <si>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</si>
  <si>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</si>
  <si>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</si>
  <si>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</si>
  <si>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</si>
  <si>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</si>
  <si>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</si>
  <si>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</si>
  <si>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</si>
  <si>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</si>
  <si>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</si>
  <si>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</si>
  <si>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</si>
  <si>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</si>
  <si>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</si>
  <si>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</si>
  <si>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</si>
  <si>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</si>
  <si>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</si>
  <si>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</si>
  <si>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</si>
  <si>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</si>
  <si>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</si>
  <si>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</si>
  <si>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</si>
  <si>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</si>
  <si>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</si>
  <si>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</si>
  <si>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</si>
  <si>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</si>
  <si>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</si>
  <si>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</si>
  <si>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</si>
  <si>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</si>
  <si>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</si>
  <si>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</si>
  <si>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</si>
  <si>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</si>
  <si>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</si>
  <si>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</si>
  <si>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</si>
  <si>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</si>
  <si>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</si>
  <si>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</si>
  <si>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</si>
  <si>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</si>
  <si>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</si>
  <si>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</si>
  <si>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</si>
  <si>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</si>
  <si>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</si>
  <si>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</si>
  <si>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</si>
  <si>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</si>
  <si>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</si>
  <si>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</si>
  <si>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</si>
  <si>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</si>
  <si>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</si>
  <si>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</si>
  <si>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</si>
  <si>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</si>
  <si>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</si>
  <si>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</si>
  <si>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</si>
  <si>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</si>
  <si>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</si>
  <si>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</si>
  <si>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</si>
  <si>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</si>
  <si>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</si>
  <si>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</si>
  <si>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</si>
  <si>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</si>
  <si>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</si>
  <si>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</si>
  <si>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</si>
  <si>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</si>
  <si>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</si>
  <si>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</si>
  <si>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</si>
  <si>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</si>
  <si>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</si>
  <si>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</si>
  <si>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</si>
  <si>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</si>
  <si>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</si>
  <si>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</si>
  <si>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</si>
  <si>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</si>
  <si>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</si>
  <si>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</si>
  <si>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</si>
  <si>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</si>
  <si>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</si>
  <si>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</si>
  <si>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</si>
  <si>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</si>
  <si>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</si>
  <si>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</si>
  <si>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</si>
  <si>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</si>
  <si>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</si>
  <si>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</si>
  <si>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</si>
  <si>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</si>
  <si>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</si>
  <si>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</si>
  <si>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</si>
  <si>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</si>
  <si>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</si>
  <si>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</si>
  <si>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</si>
  <si>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</si>
  <si>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</si>
  <si>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</si>
  <si>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</si>
  <si>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</si>
  <si>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</si>
  <si>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</si>
  <si>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</si>
  <si>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</si>
  <si>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</si>
  <si>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</si>
  <si>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</si>
  <si>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</si>
  <si>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</si>
  <si>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</si>
  <si>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</si>
  <si>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</si>
  <si>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</si>
  <si>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</si>
  <si>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</si>
  <si>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</si>
  <si>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</si>
  <si>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</si>
  <si>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</si>
  <si>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</si>
  <si>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</si>
  <si>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</si>
  <si>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</si>
  <si>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</si>
  <si>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</si>
  <si>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</si>
  <si>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</si>
  <si>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</si>
  <si>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</si>
  <si>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</si>
  <si>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</si>
  <si>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</si>
  <si>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</si>
  <si>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</si>
  <si>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</si>
  <si>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</si>
  <si>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</si>
  <si>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</si>
  <si>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</si>
  <si>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</si>
  <si>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</si>
  <si>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</si>
  <si>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</si>
  <si>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</si>
  <si>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</si>
  <si>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</si>
  <si>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</si>
  <si>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</si>
  <si>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</si>
  <si>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</si>
  <si>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</si>
  <si>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</si>
  <si>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</si>
  <si>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</si>
  <si>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</si>
  <si>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</si>
  <si>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</si>
  <si>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</si>
  <si>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</si>
  <si>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</si>
  <si>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</si>
  <si>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</si>
  <si>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</si>
  <si>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</si>
  <si>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</si>
  <si>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</si>
  <si>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</si>
  <si>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</si>
  <si>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</si>
  <si>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</si>
  <si>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</si>
  <si>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</si>
  <si>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</si>
  <si>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</si>
  <si>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</si>
  <si>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</si>
  <si>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</si>
  <si>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</si>
  <si>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</si>
  <si>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</si>
  <si>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</si>
  <si>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</si>
  <si>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</si>
  <si>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</si>
  <si>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</si>
  <si>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</si>
  <si>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</si>
  <si>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</si>
  <si>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</si>
  <si>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</si>
  <si>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</si>
  <si>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</si>
  <si>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</si>
  <si>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</si>
  <si>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</si>
  <si>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</si>
  <si>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</si>
  <si>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</si>
  <si>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</si>
  <si>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</si>
  <si>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</si>
  <si>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</si>
  <si>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</si>
  <si>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</si>
  <si>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</si>
  <si>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</si>
  <si>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</si>
  <si>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</si>
  <si>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</si>
  <si>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</si>
  <si>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</si>
  <si>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</si>
  <si>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</si>
  <si>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</si>
  <si>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</si>
  <si>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</si>
  <si>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</si>
  <si>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</si>
  <si>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</si>
  <si>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</si>
  <si>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</si>
  <si>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</si>
  <si>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</si>
  <si>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</si>
  <si>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</si>
  <si>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</si>
  <si>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</si>
  <si>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</si>
  <si>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</si>
  <si>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</si>
  <si>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</si>
  <si>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</si>
  <si>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</si>
  <si>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</si>
  <si>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</si>
  <si>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</si>
  <si>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</si>
  <si>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</si>
  <si>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</si>
  <si>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</si>
  <si>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</si>
  <si>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</si>
  <si>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</si>
  <si>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</si>
  <si>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</si>
  <si>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</si>
  <si>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</si>
  <si>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</si>
  <si>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</si>
  <si>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</si>
  <si>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</si>
  <si>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</si>
  <si>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</si>
  <si>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</si>
  <si>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</si>
  <si>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</si>
  <si>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</si>
  <si>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</si>
  <si>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</si>
  <si>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</si>
  <si>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</si>
  <si>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</si>
  <si>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</si>
  <si>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</si>
  <si>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</si>
  <si>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</si>
  <si>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</si>
  <si>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</si>
  <si>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</si>
  <si>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</si>
  <si>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</si>
  <si>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</si>
  <si>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</si>
  <si>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</si>
  <si>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</si>
  <si>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</si>
  <si>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</si>
  <si>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</si>
  <si>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</si>
  <si>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</si>
  <si>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</si>
  <si>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</si>
  <si>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</si>
  <si>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</si>
  <si>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</si>
  <si>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</si>
  <si>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</si>
  <si>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</si>
  <si>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</si>
  <si>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</si>
  <si>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</si>
  <si>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</si>
  <si>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</si>
  <si>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</si>
  <si>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</si>
  <si>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</si>
  <si>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</si>
  <si>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</si>
  <si>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</si>
  <si>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</si>
  <si>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</si>
  <si>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</si>
  <si>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</si>
  <si>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</si>
  <si>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</si>
  <si>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</si>
  <si>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</si>
  <si>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</si>
  <si>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</si>
  <si>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</si>
  <si>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</si>
  <si>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</si>
  <si>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</si>
  <si>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</si>
  <si>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</si>
  <si>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</si>
  <si>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</si>
  <si>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</si>
  <si>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</si>
  <si>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</si>
  <si>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</si>
  <si>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</si>
  <si>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</si>
  <si>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</si>
  <si>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</si>
  <si>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</si>
  <si>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</si>
  <si>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</si>
  <si>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</si>
  <si>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</si>
  <si>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</si>
  <si>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</si>
  <si>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</si>
  <si>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</si>
  <si>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</si>
  <si>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</si>
  <si>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</si>
  <si>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</si>
  <si>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</si>
  <si>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</si>
  <si>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</si>
  <si>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</si>
  <si>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</si>
  <si>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</si>
  <si>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</si>
  <si>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</si>
  <si>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</si>
  <si>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</si>
  <si>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</si>
  <si>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</si>
  <si>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</si>
  <si>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</si>
  <si>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</si>
  <si>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</si>
  <si>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</si>
  <si>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</si>
  <si>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</si>
  <si>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</si>
  <si>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</si>
  <si>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</si>
  <si>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</si>
  <si>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</si>
  <si>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</si>
  <si>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</si>
  <si>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</si>
  <si>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</si>
  <si>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</si>
  <si>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</si>
  <si>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</si>
  <si>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</si>
  <si>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</si>
  <si>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</si>
  <si>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</si>
  <si>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</si>
  <si>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</si>
  <si>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</si>
  <si>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</si>
  <si>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</si>
  <si>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</si>
  <si>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</si>
  <si>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</si>
  <si>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</si>
  <si>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</si>
  <si>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</si>
  <si>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</si>
  <si>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</si>
  <si>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</si>
  <si>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</si>
  <si>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</si>
  <si>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</si>
  <si>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</si>
  <si>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</si>
  <si>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</si>
  <si>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</si>
  <si>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</si>
  <si>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</si>
  <si>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</si>
  <si>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</si>
  <si>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</si>
  <si>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</si>
  <si>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</si>
  <si>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</si>
  <si>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</si>
  <si>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</si>
  <si>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</si>
  <si>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</si>
  <si>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</si>
  <si>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</si>
  <si>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</si>
  <si>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</si>
  <si>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</si>
  <si>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</si>
  <si>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</si>
  <si>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</si>
  <si>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</si>
  <si>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</si>
  <si>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</si>
  <si>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</si>
  <si>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</si>
  <si>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</si>
  <si>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</si>
  <si>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</si>
  <si>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</si>
  <si>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</si>
  <si>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</si>
  <si>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</si>
  <si>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</si>
  <si>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</si>
  <si>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</si>
  <si>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</si>
  <si>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</si>
  <si>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</si>
  <si>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</si>
  <si>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</si>
  <si>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</si>
  <si>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</si>
  <si>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</si>
  <si>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</si>
  <si>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</si>
  <si>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</si>
  <si>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</si>
  <si>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</si>
  <si>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</si>
  <si>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</si>
  <si>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</si>
  <si>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</si>
  <si>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</si>
  <si>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</si>
  <si>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</si>
  <si>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</si>
  <si>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</si>
  <si>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</si>
  <si>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</si>
  <si>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</si>
  <si>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</si>
  <si>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</si>
  <si>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</si>
  <si>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</si>
  <si>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</si>
  <si>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</si>
  <si>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</si>
  <si>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</si>
  <si>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</si>
  <si>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</si>
  <si>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</si>
  <si>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</si>
  <si>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</si>
  <si>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</si>
  <si>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</si>
  <si>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</si>
  <si>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</si>
  <si>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</si>
  <si>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</si>
  <si>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</si>
  <si>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</si>
  <si>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</si>
  <si>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</si>
  <si>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</si>
  <si>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</si>
  <si>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</si>
  <si>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</si>
  <si>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</si>
  <si>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</si>
  <si>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</si>
  <si>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</si>
  <si>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</si>
  <si>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</si>
  <si>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</si>
  <si>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</si>
  <si>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</si>
  <si>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</si>
  <si>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</si>
  <si>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</si>
  <si>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</si>
  <si>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</si>
  <si>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</si>
  <si>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</si>
  <si>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</si>
  <si>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</si>
  <si>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</si>
  <si>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</si>
  <si>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</si>
  <si>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</si>
  <si>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</si>
  <si>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</si>
  <si>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</si>
  <si>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</si>
  <si>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</si>
  <si>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</si>
  <si>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</si>
  <si>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</si>
  <si>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</si>
  <si>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</si>
  <si>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</si>
  <si>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</si>
  <si>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</si>
  <si>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</si>
  <si>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</si>
  <si>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</si>
  <si>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</si>
  <si>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</si>
  <si>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</si>
  <si>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</si>
  <si>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</si>
  <si>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</si>
  <si>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</si>
  <si>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</si>
  <si>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</si>
  <si>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</si>
  <si>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</si>
  <si>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</si>
  <si>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</si>
  <si>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</si>
  <si>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</si>
  <si>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</si>
  <si>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</si>
  <si>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</si>
  <si>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</si>
  <si>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</si>
  <si>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</si>
  <si>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</si>
  <si>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</si>
  <si>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</si>
  <si>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</si>
  <si>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</si>
  <si>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</si>
  <si>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</si>
  <si>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</si>
  <si>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</si>
  <si>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</si>
  <si>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</si>
  <si>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</si>
  <si>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</si>
  <si>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</si>
  <si>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</si>
  <si>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</si>
  <si>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</si>
  <si>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</si>
  <si>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</si>
  <si>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</si>
  <si>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</si>
  <si>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</si>
  <si>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</si>
  <si>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</si>
  <si>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</si>
  <si>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</si>
  <si>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</si>
  <si>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</si>
  <si>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</si>
  <si>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</si>
  <si>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</si>
  <si>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</si>
  <si>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</si>
  <si>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</si>
  <si>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</si>
  <si>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</si>
  <si>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</si>
  <si>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</si>
  <si>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</si>
  <si>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</si>
  <si>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</si>
  <si>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</si>
  <si>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</si>
  <si>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</si>
  <si>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</si>
  <si>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</si>
  <si>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</si>
  <si>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</si>
  <si>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</si>
  <si>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</si>
  <si>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</si>
  <si>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</si>
  <si>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</si>
  <si>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</si>
  <si>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</si>
  <si>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</si>
  <si>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</si>
  <si>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</si>
  <si>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</si>
  <si>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</si>
  <si>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</si>
  <si>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</si>
  <si>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</si>
  <si>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</si>
  <si>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</si>
  <si>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</si>
  <si>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</si>
  <si>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</si>
  <si>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</si>
  <si>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</si>
  <si>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</si>
  <si>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</si>
  <si>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</si>
  <si>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</si>
  <si>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</si>
  <si>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</si>
  <si>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</si>
  <si>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</si>
  <si>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</si>
  <si>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</si>
  <si>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</si>
  <si>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</si>
  <si>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</si>
  <si>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</si>
  <si>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</si>
  <si>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</si>
  <si>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</si>
  <si>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</si>
  <si>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</si>
  <si>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</si>
  <si>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</si>
  <si>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</si>
  <si>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</si>
  <si>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</si>
  <si>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</si>
  <si>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</si>
  <si>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</si>
  <si>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</si>
  <si>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</si>
  <si>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</si>
  <si>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</si>
  <si>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</si>
  <si>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</si>
  <si>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</si>
  <si>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</si>
  <si>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</si>
  <si>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</si>
  <si>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</si>
  <si>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</si>
  <si>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</si>
  <si>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</si>
  <si>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</si>
  <si>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</si>
  <si>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</si>
  <si>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</si>
  <si>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</si>
  <si>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</si>
  <si>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</si>
  <si>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</si>
  <si>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</si>
  <si>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</si>
  <si>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</si>
  <si>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</si>
  <si>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</si>
  <si>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</si>
  <si>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</si>
  <si>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</si>
  <si>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</si>
  <si>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</si>
  <si>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</si>
  <si>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</si>
  <si>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</si>
  <si>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</si>
  <si>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</si>
  <si>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</si>
  <si>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</si>
  <si>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</si>
  <si>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</si>
  <si>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</si>
  <si>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</si>
  <si>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</si>
  <si>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</si>
  <si>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</si>
  <si>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</si>
  <si>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</si>
  <si>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</si>
  <si>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</si>
  <si>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</si>
  <si>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</si>
  <si>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</si>
  <si>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</si>
  <si>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</si>
  <si>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</si>
  <si>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</si>
  <si>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</si>
  <si>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</si>
  <si>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</si>
  <si>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</si>
  <si>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</si>
  <si>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</si>
  <si>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</si>
  <si>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</si>
  <si>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</si>
  <si>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</si>
  <si>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</si>
  <si>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</si>
  <si>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</si>
  <si>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</si>
  <si>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</si>
  <si>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</si>
  <si>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</si>
  <si>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</si>
  <si>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</si>
  <si>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</si>
  <si>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</si>
  <si>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</si>
  <si>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</si>
  <si>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</si>
  <si>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</si>
  <si>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</si>
  <si>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</si>
  <si>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</si>
  <si>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</si>
  <si>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</si>
  <si>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</si>
  <si>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</si>
  <si>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</si>
  <si>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</si>
  <si>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</si>
  <si>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</si>
  <si>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</si>
  <si>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</si>
  <si>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</si>
  <si>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</si>
  <si>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</si>
  <si>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</si>
  <si>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</si>
  <si>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</si>
  <si>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</si>
  <si>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</si>
  <si>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</si>
  <si>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</si>
  <si>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</si>
  <si>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</si>
  <si>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</si>
  <si>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</si>
  <si>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</si>
  <si>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</si>
  <si>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</si>
  <si>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</si>
  <si>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</si>
  <si>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</si>
  <si>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</si>
  <si>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</si>
  <si>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</si>
  <si>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</si>
  <si>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</si>
  <si>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</si>
  <si>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</si>
  <si>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</si>
  <si>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</si>
  <si>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</si>
  <si>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</si>
  <si>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</si>
  <si>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</si>
  <si>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</si>
  <si>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</si>
  <si>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</si>
  <si>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</si>
  <si>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</si>
  <si>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</si>
  <si>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</si>
  <si>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</si>
  <si>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</si>
  <si>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</si>
  <si>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</si>
  <si>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</si>
  <si>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</si>
  <si>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</si>
  <si>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</si>
  <si>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</si>
  <si>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</si>
  <si>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</si>
  <si>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</si>
  <si>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</si>
  <si>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</si>
  <si>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</si>
  <si>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</si>
  <si>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</si>
  <si>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</si>
  <si>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</si>
  <si>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</si>
  <si>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</si>
  <si>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</si>
  <si>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</si>
  <si>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</si>
  <si>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</si>
  <si>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</si>
  <si>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</si>
  <si>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</si>
  <si>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</si>
  <si>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</si>
  <si>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</si>
  <si>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</si>
  <si>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</si>
  <si>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</si>
  <si>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</si>
  <si>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</si>
  <si>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</si>
  <si>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</si>
  <si>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</si>
  <si>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</si>
  <si>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</si>
  <si>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</si>
  <si>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</si>
  <si>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</si>
  <si>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</si>
  <si>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</si>
  <si>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</si>
  <si>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</si>
  <si>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</si>
  <si>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</si>
  <si>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</si>
  <si>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</si>
  <si>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</si>
  <si>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</si>
  <si>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</si>
  <si>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</si>
  <si>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</si>
  <si>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</si>
  <si>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</si>
  <si>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</si>
  <si>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</si>
  <si>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</si>
  <si>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</si>
  <si>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</si>
  <si>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</si>
  <si>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</si>
  <si>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</si>
  <si>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</si>
  <si>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</si>
  <si>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</si>
  <si>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</si>
  <si>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</si>
  <si>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</si>
  <si>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</si>
  <si>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</si>
  <si>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</si>
  <si>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</si>
  <si>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</si>
  <si>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</si>
  <si>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</si>
  <si>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</si>
  <si>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</si>
  <si>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</si>
  <si>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</si>
  <si>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</si>
  <si>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</si>
  <si>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</si>
  <si>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</si>
  <si>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</si>
  <si>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</si>
  <si>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</si>
  <si>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</si>
  <si>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</si>
  <si>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</si>
  <si>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</si>
  <si>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</si>
  <si>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</si>
  <si>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</si>
  <si>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</si>
  <si>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</si>
  <si>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</si>
  <si>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</si>
  <si>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</si>
  <si>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</si>
  <si>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</si>
  <si>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</si>
  <si>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</si>
  <si>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</si>
  <si>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</si>
  <si>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</si>
  <si>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</si>
  <si>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</si>
  <si>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</si>
  <si>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</si>
  <si>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</si>
  <si>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</si>
  <si>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</si>
  <si>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</si>
  <si>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</si>
  <si>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</si>
  <si>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</si>
  <si>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</si>
  <si>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</si>
  <si>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</si>
  <si>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</si>
  <si>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</si>
  <si>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</si>
  <si>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</si>
  <si>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</si>
  <si>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</si>
  <si>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</si>
  <si>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</si>
  <si>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</si>
  <si>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</si>
  <si>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</si>
  <si>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</si>
  <si>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</si>
  <si>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</si>
  <si>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</si>
  <si>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</si>
  <si>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</si>
  <si>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</si>
  <si>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</si>
  <si>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</si>
  <si>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</si>
  <si>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</si>
  <si>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</si>
  <si>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</si>
  <si>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</si>
  <si>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</si>
  <si>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</si>
  <si>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</si>
  <si>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</si>
  <si>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</si>
  <si>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</si>
  <si>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</si>
  <si>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</si>
  <si>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</si>
  <si>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</si>
  <si>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</si>
  <si>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</si>
  <si>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</si>
  <si>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</si>
  <si>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</si>
  <si>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</si>
  <si>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</si>
  <si>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</si>
  <si>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</si>
  <si>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</si>
  <si>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</si>
  <si>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</si>
  <si>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</si>
  <si>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</si>
  <si>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</si>
  <si>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</si>
  <si>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</si>
  <si>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</si>
  <si>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</si>
  <si>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</si>
  <si>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</si>
  <si>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</si>
  <si>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</si>
  <si>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</si>
  <si>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</si>
  <si>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</si>
  <si>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</si>
  <si>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</si>
  <si>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</si>
  <si>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</si>
  <si>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</si>
  <si>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</si>
  <si>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</si>
  <si>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</si>
  <si>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</si>
  <si>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</si>
  <si>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</si>
  <si>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</si>
  <si>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</si>
  <si>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</si>
  <si>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</si>
  <si>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</si>
  <si>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</si>
  <si>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</si>
  <si>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</si>
  <si>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</si>
  <si>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</si>
  <si>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</si>
  <si>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</si>
  <si>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</si>
  <si>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</si>
  <si>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</si>
  <si>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</si>
  <si>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</si>
  <si>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</si>
  <si>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</si>
  <si>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</si>
  <si>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</si>
  <si>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</si>
  <si>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</si>
  <si>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</si>
  <si>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</si>
  <si>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</si>
  <si>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</si>
  <si>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</si>
  <si>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</si>
  <si>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</si>
  <si>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</si>
  <si>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</si>
  <si>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</si>
  <si>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</si>
  <si>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</si>
  <si>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</si>
  <si>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</si>
  <si>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</si>
  <si>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</si>
  <si>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</si>
  <si>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</si>
  <si>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</si>
  <si>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</si>
  <si>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</si>
  <si>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</si>
  <si>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</si>
  <si>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</si>
  <si>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</si>
  <si>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</si>
  <si>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</si>
  <si>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</si>
  <si>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</si>
  <si>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</si>
  <si>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</si>
  <si>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</si>
  <si>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</si>
  <si>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</si>
  <si>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</si>
  <si>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</si>
  <si>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</si>
  <si>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</si>
  <si>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</si>
  <si>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</si>
  <si>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</si>
  <si>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</si>
  <si>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</si>
  <si>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</si>
  <si>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</si>
  <si>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</si>
  <si>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</si>
  <si>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</si>
  <si>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</si>
  <si>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</si>
  <si>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</si>
  <si>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</si>
  <si>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</si>
  <si>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</si>
  <si>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</si>
  <si>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</si>
  <si>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</si>
  <si>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</si>
  <si>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</si>
  <si>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</si>
  <si>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</si>
  <si>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</si>
  <si>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</si>
  <si>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</si>
  <si>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</si>
  <si>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</si>
  <si>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</si>
  <si>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</si>
  <si>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</si>
  <si>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</si>
  <si>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</si>
  <si>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</si>
  <si>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</si>
  <si>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</si>
  <si>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</si>
  <si>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</si>
  <si>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</si>
  <si>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</si>
  <si>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</si>
  <si>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</si>
  <si>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</si>
  <si>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</si>
  <si>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</si>
  <si>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</si>
  <si>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</si>
  <si>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</si>
  <si>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</si>
  <si>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</si>
  <si>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</si>
  <si>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</si>
  <si>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</si>
  <si>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</si>
  <si>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</si>
  <si>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</si>
  <si>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</si>
  <si>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</si>
  <si>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</si>
  <si>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</si>
  <si>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</si>
  <si>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</si>
  <si>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</si>
  <si>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</si>
  <si>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</si>
  <si>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</si>
  <si>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</si>
  <si>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</si>
  <si>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</si>
  <si>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</si>
  <si>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</si>
  <si>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</si>
  <si>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</si>
  <si>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</si>
  <si>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</si>
  <si>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</si>
  <si>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</si>
  <si>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</si>
  <si>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</si>
  <si>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</si>
  <si>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</si>
  <si>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</si>
  <si>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</si>
  <si>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</si>
  <si>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</si>
  <si>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</si>
  <si>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</si>
  <si>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</si>
  <si>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</si>
  <si>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</si>
  <si>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</si>
  <si>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</si>
  <si>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</si>
  <si>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</si>
  <si>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</si>
  <si>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</si>
  <si>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</si>
  <si>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</si>
  <si>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</si>
  <si>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</si>
  <si>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</si>
  <si>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</si>
  <si>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</si>
  <si>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</si>
  <si>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</si>
  <si>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</si>
  <si>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</si>
  <si>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</si>
  <si>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</si>
  <si>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</si>
  <si>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</si>
  <si>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</si>
  <si>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</si>
  <si>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</si>
  <si>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</si>
  <si>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</si>
  <si>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</si>
  <si>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</si>
  <si>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</si>
  <si>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</si>
  <si>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</si>
  <si>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</si>
  <si>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</si>
  <si>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</si>
  <si>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</si>
  <si>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</si>
  <si>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</si>
  <si>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</si>
  <si>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</si>
  <si>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</si>
  <si>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</si>
  <si>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</si>
  <si>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</si>
  <si>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</si>
  <si>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</si>
  <si>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</si>
  <si>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</si>
  <si>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</si>
  <si>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</si>
  <si>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</si>
  <si>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</si>
  <si>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</si>
  <si>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</si>
  <si>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</si>
  <si>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</si>
  <si>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</si>
  <si>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</si>
  <si>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</si>
  <si>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</si>
  <si>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</si>
  <si>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</si>
  <si>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</si>
  <si>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</si>
  <si>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</si>
  <si>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</si>
  <si>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</si>
  <si>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</si>
  <si>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</si>
  <si>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</si>
  <si>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</si>
  <si>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</si>
  <si>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</si>
  <si>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</si>
  <si>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</si>
  <si>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</si>
  <si>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</si>
  <si>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</si>
  <si>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</si>
  <si>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</si>
  <si>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</si>
  <si>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</si>
  <si>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</si>
  <si>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</si>
  <si>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</si>
  <si>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</si>
  <si>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</si>
  <si>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</si>
  <si>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</si>
  <si>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</si>
  <si>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</si>
  <si>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</si>
  <si>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</si>
  <si>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</si>
  <si>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</si>
  <si>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</si>
  <si>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</si>
  <si>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</si>
  <si>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</si>
  <si>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</si>
  <si>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</si>
  <si>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</si>
  <si>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</si>
  <si>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</si>
  <si>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</si>
  <si>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</si>
  <si>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</si>
  <si>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</si>
  <si>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</si>
  <si>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</si>
  <si>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</si>
  <si>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</si>
  <si>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</si>
  <si>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</si>
  <si>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</si>
  <si>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</si>
  <si>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</si>
  <si>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</si>
  <si>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</si>
  <si>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</si>
  <si>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</si>
  <si>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</si>
  <si>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</si>
  <si>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</si>
  <si>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</si>
  <si>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</si>
  <si>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</si>
  <si>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</si>
  <si>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</si>
  <si>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</si>
  <si>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</si>
  <si>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</si>
  <si>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</si>
  <si>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</si>
  <si>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</si>
  <si>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</si>
  <si>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</si>
  <si>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</si>
  <si>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</si>
  <si>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</si>
  <si>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</si>
  <si>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</si>
  <si>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</si>
  <si>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</si>
  <si>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</si>
  <si>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</si>
  <si>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</si>
  <si>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</si>
  <si>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</si>
  <si>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</si>
  <si>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</si>
  <si>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</si>
  <si>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</si>
  <si>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</si>
  <si>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</si>
  <si>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</si>
  <si>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</si>
  <si>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</si>
  <si>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</si>
  <si>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</si>
  <si>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</si>
  <si>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</si>
  <si>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</si>
  <si>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</si>
  <si>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</si>
  <si>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</si>
  <si>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</si>
  <si>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</si>
  <si>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</si>
  <si>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</si>
  <si>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</si>
  <si>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</si>
  <si>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</si>
  <si>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</si>
  <si>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</si>
  <si>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</si>
  <si>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</si>
  <si>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</si>
  <si>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</si>
  <si>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</si>
  <si>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</si>
  <si>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</si>
  <si>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</si>
  <si>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</si>
  <si>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</si>
  <si>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</si>
  <si>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</si>
  <si>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</si>
  <si>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</si>
  <si>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</si>
  <si>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</si>
  <si>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</si>
  <si>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</si>
  <si>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</si>
  <si>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</si>
  <si>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</si>
  <si>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</si>
  <si>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</si>
  <si>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</si>
  <si>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</si>
  <si>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</si>
  <si>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</si>
  <si>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</si>
  <si>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</si>
  <si>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</si>
  <si>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</si>
  <si>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</si>
  <si>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</si>
  <si>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</si>
  <si>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</si>
  <si>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</si>
  <si>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</si>
  <si>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</si>
  <si>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</si>
  <si>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</si>
  <si>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</si>
  <si>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</si>
  <si>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</si>
  <si>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</si>
  <si>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</si>
  <si>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</si>
  <si>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</si>
  <si>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</si>
  <si>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</si>
  <si>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</si>
  <si>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</si>
  <si>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</si>
  <si>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</si>
  <si>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</si>
  <si>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</si>
  <si>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</si>
  <si>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</si>
  <si>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</si>
  <si>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</si>
  <si>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</si>
  <si>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</si>
  <si>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</si>
  <si>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</si>
  <si>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</si>
  <si>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</si>
  <si>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</si>
  <si>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</si>
  <si>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</si>
  <si>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</si>
  <si>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</si>
  <si>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</si>
  <si>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</si>
  <si>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</si>
  <si>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</si>
  <si>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</si>
  <si>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</si>
  <si>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</si>
  <si>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</si>
  <si>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</si>
  <si>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</si>
  <si>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</si>
  <si>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</si>
  <si>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</si>
  <si>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</si>
  <si>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</si>
  <si>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</si>
  <si>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</si>
  <si>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</si>
  <si>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</si>
  <si>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</si>
  <si>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</si>
  <si>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</si>
  <si>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</si>
  <si>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</si>
  <si>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</si>
  <si>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</si>
  <si>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</si>
  <si>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</si>
  <si>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</si>
  <si>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</si>
  <si>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</si>
  <si>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</si>
  <si>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</si>
  <si>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</si>
  <si>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</si>
  <si>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</si>
  <si>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</si>
  <si>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</si>
  <si>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</si>
  <si>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</si>
  <si>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</si>
  <si>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</si>
  <si>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</si>
  <si>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</si>
  <si>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</si>
  <si>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</si>
  <si>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</si>
  <si>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</si>
  <si>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</si>
  <si>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</si>
  <si>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</si>
  <si>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</si>
  <si>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</si>
  <si>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</si>
  <si>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</si>
  <si>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</si>
  <si>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</si>
  <si>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</si>
  <si>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</si>
  <si>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</si>
  <si>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</si>
  <si>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</si>
  <si>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</si>
  <si>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</si>
  <si>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</si>
  <si>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</si>
  <si>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</si>
  <si>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</si>
  <si>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</si>
  <si>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</si>
  <si>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</si>
  <si>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</si>
  <si>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</si>
  <si>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</si>
  <si>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</si>
  <si>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</si>
  <si>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</si>
  <si>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</si>
  <si>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</si>
  <si>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</si>
  <si>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</si>
  <si>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</si>
  <si>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</si>
  <si>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</si>
  <si>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</si>
  <si>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</si>
  <si>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</si>
  <si>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</si>
  <si>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</si>
  <si>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</si>
  <si>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</si>
  <si>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</si>
  <si>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</si>
  <si>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</si>
  <si>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</si>
  <si>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</si>
  <si>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</si>
  <si>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</si>
  <si>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</si>
  <si>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</si>
  <si>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</si>
  <si>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</si>
  <si>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</si>
  <si>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</si>
  <si>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</si>
  <si>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</si>
  <si>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</si>
  <si>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</si>
  <si>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</si>
  <si>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</si>
  <si>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</si>
  <si>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</si>
  <si>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</si>
  <si>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</si>
  <si>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</si>
  <si>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</si>
  <si>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</si>
  <si>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</si>
  <si>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</si>
  <si>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</si>
  <si>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</si>
  <si>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</si>
  <si>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</si>
  <si>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</si>
  <si>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</si>
  <si>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</si>
  <si>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</si>
  <si>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</si>
  <si>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</si>
  <si>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</si>
  <si>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</si>
  <si>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</si>
  <si>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</si>
  <si>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</si>
  <si>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</si>
  <si>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</si>
  <si>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</si>
  <si>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</si>
  <si>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</si>
  <si>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</si>
  <si>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</si>
  <si>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</si>
  <si>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</si>
  <si>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</si>
  <si>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</si>
  <si>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</si>
  <si>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</si>
  <si>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</si>
  <si>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</si>
  <si>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</si>
  <si>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</si>
  <si>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</si>
  <si>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</si>
  <si>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</si>
  <si>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</si>
  <si>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</si>
  <si>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</si>
  <si>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</si>
  <si>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</si>
  <si>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</si>
  <si>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</si>
  <si>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</si>
  <si>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</si>
  <si>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</si>
  <si>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</si>
  <si>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</si>
  <si>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</si>
  <si>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</si>
  <si>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</si>
  <si>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</si>
  <si>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</si>
  <si>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</si>
  <si>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</si>
  <si>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</si>
  <si>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</si>
  <si>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</si>
  <si>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</si>
  <si>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</si>
  <si>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</si>
  <si>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</si>
  <si>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</si>
  <si>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</si>
  <si>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</si>
  <si>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</si>
  <si>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</si>
  <si>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</si>
  <si>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</si>
  <si>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</si>
  <si>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</si>
  <si>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</si>
  <si>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</si>
  <si>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</si>
  <si>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</si>
  <si>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</si>
  <si>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</si>
  <si>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</si>
  <si>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</si>
  <si>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</si>
  <si>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</si>
  <si>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</si>
  <si>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</si>
  <si>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</si>
  <si>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</si>
  <si>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</si>
  <si>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</si>
  <si>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</si>
  <si>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</si>
  <si>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</si>
  <si>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</si>
  <si>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</si>
  <si>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</si>
  <si>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</si>
  <si>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</si>
  <si>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</si>
  <si>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</si>
  <si>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</si>
  <si>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</si>
  <si>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</si>
  <si>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</si>
  <si>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</si>
  <si>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</si>
  <si>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</si>
  <si>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</si>
  <si>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</si>
  <si>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</si>
  <si>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</si>
  <si>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</si>
  <si>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</si>
  <si>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</si>
  <si>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</si>
  <si>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</si>
  <si>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</si>
  <si>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</si>
  <si>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</si>
  <si>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</si>
  <si>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</si>
  <si>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</si>
  <si>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</si>
  <si>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</si>
  <si>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</si>
  <si>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</si>
  <si>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</si>
  <si>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</si>
  <si>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</si>
  <si>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</si>
  <si>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</si>
  <si>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</si>
  <si>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</si>
  <si>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</si>
  <si>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</si>
  <si>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</si>
  <si>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</si>
  <si>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</si>
  <si>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</si>
  <si>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</si>
  <si>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</si>
  <si>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</si>
  <si>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</si>
  <si>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</si>
  <si>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</si>
  <si>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</si>
  <si>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</si>
  <si>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</si>
  <si>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</si>
  <si>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</si>
  <si>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</si>
  <si>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</si>
  <si>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</si>
  <si>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</si>
  <si>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</si>
  <si>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</si>
  <si>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</si>
  <si>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</si>
  <si>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</si>
  <si>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</si>
  <si>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</si>
  <si>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</si>
  <si>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</si>
  <si>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</si>
  <si>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</si>
  <si>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</si>
  <si>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</si>
  <si>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</si>
  <si>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</si>
  <si>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</si>
  <si>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</si>
  <si>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</si>
  <si>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</si>
  <si>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</si>
  <si>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</si>
  <si>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</si>
  <si>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</si>
  <si>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</si>
  <si>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</si>
  <si>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</si>
  <si>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</si>
  <si>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</si>
  <si>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</si>
  <si>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</si>
  <si>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</si>
  <si>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</si>
  <si>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</si>
  <si>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</si>
  <si>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</si>
  <si>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</si>
  <si>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</si>
  <si>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</si>
  <si>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</si>
  <si>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</si>
  <si>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</si>
  <si>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</si>
  <si>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</si>
  <si>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</si>
  <si>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</si>
  <si>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</si>
  <si>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</si>
  <si>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</si>
  <si>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</si>
  <si>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</si>
  <si>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</si>
  <si>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</si>
  <si>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</si>
  <si>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</si>
  <si>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</si>
  <si>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</si>
  <si>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</si>
  <si>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</si>
  <si>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</si>
  <si>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</si>
  <si>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</si>
  <si>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</si>
  <si>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</si>
  <si>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</si>
  <si>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</si>
  <si>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</si>
  <si>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</si>
  <si>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</si>
  <si>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</si>
  <si>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</si>
  <si>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</si>
  <si>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</si>
  <si>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</si>
  <si>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</si>
  <si>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</si>
  <si>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</si>
  <si>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</si>
  <si>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</si>
  <si>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</si>
  <si>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</si>
  <si>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</si>
  <si>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</si>
  <si>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</si>
  <si>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</si>
  <si>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</si>
  <si>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</si>
  <si>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</si>
  <si>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</si>
  <si>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</si>
  <si>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</si>
  <si>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</si>
  <si>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</si>
  <si>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</si>
  <si>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</si>
  <si>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</si>
  <si>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</si>
  <si>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</si>
  <si>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</si>
  <si>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</si>
  <si>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</si>
  <si>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</si>
  <si>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</si>
  <si>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</si>
  <si>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</si>
  <si>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</si>
  <si>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</si>
  <si>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</si>
  <si>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</si>
  <si>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</si>
  <si>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</si>
  <si>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</si>
  <si>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</si>
  <si>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</si>
  <si>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</si>
  <si>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</si>
  <si>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</si>
  <si>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</si>
  <si>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</si>
  <si>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</si>
  <si>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</si>
  <si>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</si>
  <si>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</si>
  <si>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</si>
  <si>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</si>
  <si>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</si>
  <si>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</si>
  <si>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</si>
  <si>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</si>
  <si>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</si>
  <si>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</si>
  <si>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</si>
  <si>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</si>
  <si>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</si>
  <si>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</si>
  <si>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</si>
  <si>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</si>
  <si>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</si>
  <si>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</si>
  <si>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</si>
  <si>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</si>
  <si>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</si>
  <si>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</si>
  <si>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</si>
  <si>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</si>
  <si>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</si>
  <si>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</si>
  <si>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</si>
  <si>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</si>
  <si>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</si>
  <si>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</si>
  <si>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</si>
  <si>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</si>
  <si>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</si>
  <si>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</si>
  <si>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</si>
  <si>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</si>
  <si>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</si>
  <si>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</si>
  <si>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</si>
  <si>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</si>
  <si>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</si>
  <si>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</si>
  <si>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</si>
  <si>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</si>
  <si>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</si>
  <si>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</si>
  <si>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</si>
  <si>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</si>
  <si>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</si>
  <si>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</si>
  <si>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</si>
  <si>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</si>
  <si>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</si>
  <si>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</si>
  <si>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</si>
  <si>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</si>
  <si>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</si>
  <si>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</si>
  <si>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</si>
  <si>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</si>
  <si>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</si>
  <si>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</si>
  <si>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</si>
  <si>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</si>
  <si>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</si>
  <si>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</si>
  <si>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</si>
  <si>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</si>
  <si>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</si>
  <si>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</si>
  <si>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</si>
  <si>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</si>
  <si>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</si>
  <si>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</si>
  <si>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</si>
  <si>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</si>
  <si>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</si>
  <si>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</si>
  <si>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</si>
  <si>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</si>
  <si>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</si>
  <si>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</si>
  <si>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</si>
  <si>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</si>
  <si>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</si>
  <si>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</si>
  <si>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</si>
  <si>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</si>
  <si>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</si>
  <si>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</si>
  <si>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</si>
  <si>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</si>
  <si>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</si>
  <si>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</si>
  <si>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</si>
  <si>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</si>
  <si>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</si>
  <si>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</si>
  <si>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</si>
  <si>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</si>
  <si>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</si>
  <si>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</si>
  <si>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</si>
  <si>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</si>
  <si>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</si>
  <si>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</si>
  <si>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</si>
  <si>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</si>
  <si>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</si>
  <si>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</si>
  <si>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</si>
  <si>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</si>
  <si>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</si>
  <si>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</si>
  <si>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</si>
  <si>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</si>
  <si>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</si>
  <si>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</si>
  <si>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</si>
  <si>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</si>
  <si>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</si>
  <si>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</si>
  <si>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</si>
  <si>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</si>
  <si>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</si>
  <si>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</si>
  <si>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</si>
  <si>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</si>
  <si>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</si>
  <si>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</si>
  <si>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</si>
  <si>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</si>
  <si>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</si>
  <si>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</si>
  <si>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</si>
  <si>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</si>
  <si>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</si>
  <si>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</si>
  <si>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</si>
  <si>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</si>
  <si>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</si>
  <si>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</si>
  <si>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</si>
  <si>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</si>
  <si>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</si>
  <si>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</si>
  <si>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</si>
  <si>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</si>
  <si>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</si>
  <si>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</si>
  <si>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</si>
  <si>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</si>
  <si>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</si>
  <si>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</si>
  <si>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</si>
  <si>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</si>
  <si>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</si>
  <si>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</si>
  <si>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</si>
  <si>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</si>
  <si>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</si>
  <si>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</si>
  <si>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</si>
  <si>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</si>
  <si>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</si>
  <si>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</si>
  <si>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</si>
  <si>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</si>
  <si>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</si>
  <si>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</si>
  <si>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</si>
  <si>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</si>
  <si>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</si>
  <si>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</si>
  <si>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</si>
  <si>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</si>
  <si>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</si>
  <si>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</si>
  <si>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</si>
  <si>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</si>
  <si>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</si>
  <si>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</si>
  <si>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</si>
  <si>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</si>
  <si>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</si>
  <si>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</si>
  <si>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</si>
  <si>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</si>
  <si>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</si>
  <si>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</si>
  <si>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</si>
  <si>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</si>
  <si>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</si>
  <si>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</si>
  <si>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</si>
  <si>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</si>
  <si>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</si>
  <si>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</si>
  <si>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</si>
  <si>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</si>
  <si>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</si>
  <si>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</si>
  <si>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</si>
  <si>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</si>
  <si>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</si>
  <si>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</si>
  <si>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</si>
  <si>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</si>
  <si>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</si>
  <si>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</si>
  <si>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</si>
  <si>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</si>
  <si>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</si>
  <si>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</si>
  <si>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</si>
  <si>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</si>
  <si>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</si>
  <si>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</si>
  <si>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</si>
  <si>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</si>
  <si>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</si>
  <si>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</si>
  <si>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</si>
  <si>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</si>
  <si>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</si>
  <si>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</si>
  <si>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</si>
  <si>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</si>
  <si>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</si>
  <si>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</si>
  <si>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</si>
  <si>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</si>
  <si>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</si>
  <si>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</si>
  <si>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</si>
  <si>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</si>
  <si>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</si>
  <si>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</si>
  <si>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</si>
  <si>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</si>
  <si>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</si>
  <si>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</si>
  <si>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</si>
  <si>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</si>
  <si>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</si>
  <si>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</si>
  <si>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</si>
  <si>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</si>
  <si>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</si>
  <si>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</si>
  <si>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</si>
  <si>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</si>
  <si>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</si>
  <si>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</si>
  <si>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</si>
  <si>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</si>
  <si>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</si>
  <si>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</si>
  <si>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</si>
  <si>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</si>
  <si>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</si>
  <si>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</si>
  <si>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</si>
  <si>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</si>
  <si>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</si>
  <si>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</si>
  <si>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</si>
  <si>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</si>
  <si>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</si>
  <si>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</si>
  <si>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</si>
  <si>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</si>
  <si>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</si>
  <si>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</si>
  <si>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</si>
  <si>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</si>
  <si>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</si>
  <si>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</si>
  <si>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</si>
  <si>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</si>
  <si>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</si>
  <si>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</si>
  <si>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</si>
  <si>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</si>
  <si>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</si>
  <si>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</si>
  <si>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</si>
  <si>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</si>
  <si>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</si>
  <si>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</si>
  <si>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</si>
  <si>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</si>
  <si>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</si>
  <si>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</si>
  <si>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</si>
  <si>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</si>
  <si>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</si>
  <si>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</si>
  <si>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</si>
  <si>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</si>
  <si>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</si>
  <si>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</si>
  <si>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</si>
  <si>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</si>
  <si>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</si>
  <si>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</si>
  <si>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</si>
  <si>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</si>
  <si>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</si>
  <si>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</si>
  <si>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</si>
  <si>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</si>
  <si>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</si>
  <si>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</si>
  <si>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</si>
  <si>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</si>
  <si>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</si>
  <si>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</si>
  <si>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</si>
  <si>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</si>
  <si>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</si>
  <si>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</si>
  <si>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</si>
  <si>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</si>
  <si>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</si>
  <si>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</si>
  <si>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</si>
  <si>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</si>
  <si>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</si>
  <si>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</si>
  <si>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</si>
  <si>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</si>
  <si>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</si>
  <si>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</si>
  <si>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</si>
  <si>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</si>
  <si>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</si>
  <si>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</si>
  <si>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</si>
  <si>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</si>
  <si>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</si>
  <si>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</si>
  <si>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</si>
  <si>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</si>
  <si>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</si>
  <si>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</si>
  <si>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</si>
  <si>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</si>
  <si>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</si>
  <si>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</si>
  <si>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</si>
  <si>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</si>
  <si>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</si>
  <si>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</si>
  <si>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</si>
  <si>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</si>
  <si>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</si>
  <si>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</si>
  <si>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</si>
  <si>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</si>
  <si>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</si>
  <si>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</si>
  <si>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</si>
  <si>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</si>
  <si>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</si>
  <si>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</si>
  <si>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</si>
  <si>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</si>
  <si>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</si>
  <si>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</si>
  <si>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</si>
  <si>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</si>
  <si>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</si>
  <si>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</si>
  <si>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</si>
  <si>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</si>
  <si>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</si>
  <si>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</si>
  <si>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</si>
  <si>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</si>
  <si>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</si>
  <si>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</si>
  <si>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</si>
  <si>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</si>
  <si>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</si>
  <si>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</si>
  <si>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</si>
  <si>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</si>
  <si>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</si>
  <si>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</si>
  <si>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</si>
  <si>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</si>
  <si>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</si>
  <si>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</si>
  <si>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</si>
  <si>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</si>
  <si>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</si>
  <si>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</si>
  <si>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</si>
  <si>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</si>
  <si>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</si>
  <si>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</si>
  <si>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</si>
  <si>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</si>
  <si>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</si>
  <si>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</si>
  <si>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</si>
  <si>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</si>
  <si>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</si>
  <si>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</si>
  <si>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</si>
  <si>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</si>
  <si>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</si>
  <si>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</si>
  <si>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</si>
  <si>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</si>
  <si>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</si>
  <si>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</si>
  <si>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</si>
  <si>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</si>
  <si>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</si>
  <si>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</si>
  <si>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</si>
  <si>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</si>
  <si>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</si>
  <si>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</si>
  <si>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</si>
  <si>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</si>
  <si>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</si>
  <si>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</si>
  <si>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</si>
  <si>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</si>
  <si>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</si>
  <si>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</si>
  <si>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</si>
  <si>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</si>
  <si>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</si>
  <si>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</si>
  <si>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</si>
  <si>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</si>
  <si>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</si>
  <si>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</si>
  <si>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</si>
  <si>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</si>
  <si>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</si>
  <si>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</si>
  <si>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</si>
  <si>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</si>
  <si>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</si>
  <si>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</si>
  <si>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</si>
  <si>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</si>
  <si>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</si>
  <si>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</si>
  <si>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</si>
  <si>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</si>
  <si>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</si>
  <si>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</si>
  <si>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</si>
  <si>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</si>
  <si>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</si>
  <si>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</si>
  <si>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</si>
  <si>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</si>
  <si>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</si>
  <si>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</si>
  <si>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</si>
  <si>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</si>
  <si>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</si>
  <si>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</si>
  <si>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</si>
  <si>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</si>
  <si>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</si>
  <si>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</si>
  <si>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</si>
  <si>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</si>
  <si>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</si>
  <si>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</si>
  <si>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</si>
  <si>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</si>
  <si>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</si>
  <si>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</si>
  <si>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</si>
  <si>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</si>
  <si>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</si>
  <si>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</si>
  <si>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</si>
  <si>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</si>
  <si>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</si>
  <si>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</si>
  <si>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</si>
  <si>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</si>
  <si>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</si>
  <si>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</si>
  <si>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</si>
  <si>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</si>
  <si>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</si>
  <si>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</si>
  <si>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</si>
  <si>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</si>
  <si>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</si>
  <si>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</si>
  <si>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</si>
  <si>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</si>
  <si>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</si>
  <si>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</si>
  <si>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</si>
  <si>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</si>
  <si>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</si>
  <si>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</si>
  <si>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</si>
  <si>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</si>
  <si>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</si>
  <si>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</si>
  <si>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</si>
  <si>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</si>
  <si>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</si>
  <si>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</si>
  <si>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</si>
  <si>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</si>
  <si>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</si>
  <si>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</si>
  <si>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</si>
  <si>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</si>
  <si>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</si>
  <si>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</si>
  <si>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</si>
  <si>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</si>
  <si>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</si>
  <si>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</si>
  <si>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</si>
  <si>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</si>
  <si>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</si>
  <si>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</si>
  <si>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</si>
  <si>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</si>
  <si>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</si>
  <si>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</si>
  <si>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</si>
  <si>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</si>
  <si>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</si>
  <si>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</si>
  <si>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</si>
  <si>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</si>
  <si>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</si>
  <si>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</si>
  <si>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</si>
  <si>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</si>
  <si>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</si>
  <si>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</si>
  <si>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</si>
  <si>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</si>
  <si>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</si>
  <si>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</si>
  <si>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</si>
  <si>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</si>
  <si>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</si>
  <si>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</si>
  <si>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</si>
  <si>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</si>
  <si>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</si>
  <si>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</si>
  <si>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</si>
  <si>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</si>
  <si>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</si>
  <si>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</si>
  <si>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</si>
  <si>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</si>
  <si>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</si>
  <si>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</si>
  <si>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</si>
  <si>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</si>
  <si>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</si>
  <si>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</si>
  <si>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</si>
  <si>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</si>
  <si>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</si>
  <si>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</si>
  <si>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</si>
  <si>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</si>
  <si>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</si>
  <si>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</si>
  <si>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</si>
  <si>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</si>
  <si>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</si>
  <si>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</si>
  <si>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</si>
  <si>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</si>
  <si>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</si>
  <si>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</si>
  <si>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</si>
  <si>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</si>
  <si>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</si>
  <si>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</si>
  <si>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</si>
  <si>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</si>
  <si>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</si>
  <si>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</si>
  <si>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</si>
  <si>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</si>
  <si>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</si>
  <si>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</si>
  <si>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</si>
  <si>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</si>
  <si>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</si>
  <si>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</si>
  <si>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</si>
  <si>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</si>
  <si>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</si>
  <si>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</si>
  <si>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</si>
  <si>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</si>
  <si>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</si>
  <si>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</si>
  <si>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</si>
  <si>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</si>
  <si>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</si>
  <si>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</si>
  <si>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</si>
  <si>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</si>
  <si>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</si>
  <si>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</si>
  <si>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</si>
  <si>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</si>
  <si>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</si>
  <si>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</si>
  <si>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</si>
  <si>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</si>
  <si>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</si>
  <si>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</si>
  <si>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</si>
  <si>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</si>
  <si>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</si>
  <si>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</si>
  <si>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</si>
  <si>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</si>
  <si>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</si>
  <si>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</si>
  <si>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</si>
  <si>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</si>
  <si>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</si>
  <si>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</si>
  <si>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</si>
  <si>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</si>
  <si>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</si>
  <si>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</si>
  <si>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</si>
  <si>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</si>
  <si>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</si>
  <si>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</si>
  <si>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</si>
  <si>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</si>
  <si>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</si>
  <si>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</si>
  <si>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</si>
  <si>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</si>
  <si>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</si>
  <si>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</si>
  <si>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</si>
  <si>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</si>
  <si>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</si>
  <si>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</si>
  <si>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</si>
  <si>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</si>
  <si>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</si>
  <si>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</si>
  <si>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</si>
  <si>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</si>
  <si>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</si>
  <si>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</si>
  <si>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</si>
  <si>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</si>
  <si>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</si>
  <si>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</si>
  <si>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</si>
  <si>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</si>
  <si>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</si>
  <si>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</si>
  <si>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</si>
  <si>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</si>
  <si>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</si>
  <si>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</si>
  <si>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</si>
  <si>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</si>
  <si>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</si>
  <si>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</si>
  <si>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</si>
  <si>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</si>
  <si>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</si>
  <si>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</si>
  <si>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</si>
  <si>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</si>
  <si>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</si>
  <si>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</si>
  <si>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</si>
  <si>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</si>
  <si>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</si>
  <si>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</si>
  <si>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</si>
  <si>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</si>
  <si>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</si>
  <si>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</si>
  <si>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</si>
  <si>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</si>
  <si>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</si>
  <si>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</si>
  <si>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</si>
  <si>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</si>
  <si>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</si>
  <si>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</si>
  <si>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</si>
  <si>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</si>
  <si>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</si>
  <si>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</si>
  <si>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</si>
  <si>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</si>
  <si>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</si>
  <si>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</si>
  <si>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</si>
  <si>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</si>
  <si>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</si>
  <si>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</si>
  <si>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</si>
  <si>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</si>
  <si>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</si>
  <si>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</si>
  <si>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</si>
  <si>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</si>
  <si>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</si>
  <si>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</si>
  <si>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</si>
  <si>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</si>
  <si>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</si>
  <si>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</si>
  <si>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</si>
  <si>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</si>
  <si>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</si>
  <si>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</si>
  <si>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</si>
  <si>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</si>
  <si>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</si>
  <si>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</si>
  <si>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</si>
  <si>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</si>
  <si>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</si>
  <si>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</si>
  <si>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</si>
  <si>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</si>
  <si>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</si>
  <si>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</si>
  <si>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</si>
  <si>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</si>
  <si>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</si>
  <si>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</si>
  <si>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</si>
  <si>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</si>
  <si>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</si>
  <si>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</si>
  <si>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</si>
  <si>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</si>
  <si>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</si>
  <si>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</si>
  <si>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</si>
  <si>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</si>
  <si>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</si>
  <si>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</si>
  <si>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</si>
  <si>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</si>
  <si>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</si>
  <si>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</si>
  <si>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</si>
  <si>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</si>
  <si>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</si>
  <si>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</si>
  <si>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</si>
  <si>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</si>
  <si>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</si>
  <si>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</si>
  <si>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</si>
  <si>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</si>
  <si>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</si>
  <si>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</si>
  <si>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</si>
  <si>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</si>
  <si>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</si>
  <si>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</si>
  <si>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</si>
  <si>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</si>
  <si>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</si>
  <si>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</si>
  <si>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</si>
  <si>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</si>
  <si>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</si>
  <si>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</si>
  <si>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</si>
  <si>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</si>
  <si>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</si>
  <si>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</si>
  <si>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</si>
  <si>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</si>
  <si>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</si>
  <si>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</si>
  <si>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</si>
  <si>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</si>
  <si>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</si>
  <si>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</si>
  <si>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</si>
  <si>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</si>
  <si>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</si>
  <si>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</si>
  <si>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</si>
  <si>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</si>
  <si>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</si>
  <si>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</si>
  <si>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</si>
  <si>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</si>
  <si>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</si>
  <si>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</si>
  <si>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</si>
  <si>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</si>
  <si>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</si>
  <si>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</si>
  <si>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</si>
  <si>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</si>
  <si>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</si>
  <si>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</si>
  <si>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</si>
  <si>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</si>
  <si>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</si>
  <si>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</si>
  <si>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</si>
  <si>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</si>
  <si>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</si>
  <si>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</si>
  <si>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</si>
  <si>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</si>
  <si>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</si>
  <si>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</si>
  <si>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</si>
  <si>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</si>
  <si>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</si>
  <si>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</si>
  <si>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</si>
  <si>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</si>
  <si>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</si>
  <si>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</si>
  <si>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</si>
  <si>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</si>
  <si>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</si>
  <si>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</si>
  <si>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</si>
  <si>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</si>
  <si>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</si>
  <si>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</si>
  <si>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</si>
  <si>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</si>
  <si>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</si>
  <si>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</si>
  <si>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</si>
  <si>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</si>
  <si>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</si>
  <si>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</si>
  <si>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</si>
  <si>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</si>
  <si>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</si>
  <si>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</si>
  <si>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</si>
  <si>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</si>
  <si>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</si>
  <si>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</si>
  <si>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</si>
  <si>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</si>
  <si>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</si>
  <si>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</si>
  <si>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</si>
  <si>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</si>
  <si>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</si>
  <si>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</si>
  <si>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</si>
  <si>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</si>
  <si>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</si>
  <si>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</si>
  <si>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</si>
  <si>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</si>
  <si>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</si>
  <si>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</si>
  <si>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</si>
  <si>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</si>
  <si>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</si>
  <si>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</si>
  <si>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</si>
  <si>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</si>
  <si>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</si>
  <si>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</si>
  <si>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</si>
  <si>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</si>
  <si>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</si>
  <si>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</si>
  <si>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</si>
  <si>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</si>
  <si>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</si>
  <si>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</si>
  <si>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</si>
  <si>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</si>
  <si>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</si>
  <si>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</si>
  <si>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</si>
  <si>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</si>
  <si>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</si>
  <si>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</si>
  <si>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</si>
  <si>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</si>
  <si>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</si>
  <si>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</si>
  <si>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</si>
  <si>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</si>
  <si>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</si>
  <si>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</si>
  <si>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</si>
  <si>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</si>
  <si>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</si>
  <si>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</si>
  <si>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</si>
  <si>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</si>
  <si>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</si>
  <si>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</si>
  <si>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</si>
  <si>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</si>
  <si>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</si>
  <si>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</si>
  <si>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</si>
  <si>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</si>
  <si>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</si>
  <si>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</si>
  <si>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</si>
  <si>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</si>
  <si>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</si>
  <si>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</si>
  <si>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</si>
  <si>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</si>
  <si>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</si>
  <si>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</si>
  <si>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</si>
  <si>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</si>
  <si>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</si>
  <si>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</si>
  <si>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</si>
  <si>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</si>
  <si>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</si>
  <si>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</si>
  <si>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</si>
  <si>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</si>
  <si>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</si>
  <si>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</si>
  <si>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</si>
  <si>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</si>
  <si>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</si>
  <si>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</si>
  <si>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</si>
  <si>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</si>
  <si>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</si>
  <si>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</si>
  <si>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</si>
  <si>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</si>
  <si>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</si>
  <si>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</si>
  <si>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</si>
  <si>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</si>
  <si>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</si>
  <si>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</si>
  <si>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</si>
  <si>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</si>
  <si>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</si>
  <si>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</si>
  <si>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</si>
  <si>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</si>
  <si>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</si>
  <si>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</si>
  <si>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</si>
  <si>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</si>
  <si>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</si>
  <si>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</si>
  <si>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</si>
  <si>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</si>
  <si>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</si>
  <si>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</si>
  <si>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</si>
  <si>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</si>
  <si>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</si>
  <si>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</si>
  <si>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</si>
  <si>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</si>
  <si>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</si>
  <si>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</si>
  <si>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</si>
  <si>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</si>
  <si>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</si>
  <si>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</si>
  <si>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</si>
  <si>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</si>
  <si>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</si>
  <si>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</si>
  <si>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</si>
  <si>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</si>
  <si>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</si>
  <si>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</si>
  <si>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</si>
  <si>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</si>
  <si>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</si>
  <si>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</si>
  <si>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</si>
  <si>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</si>
  <si>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</si>
  <si>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</si>
  <si>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</si>
  <si>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</si>
  <si>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</si>
  <si>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</si>
  <si>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</si>
  <si>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</si>
  <si>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</si>
  <si>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</si>
  <si>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</si>
  <si>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</si>
  <si>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</si>
  <si>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</si>
  <si>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</si>
  <si>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</si>
  <si>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</si>
  <si>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</si>
  <si>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</si>
  <si>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</si>
  <si>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</si>
  <si>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</si>
  <si>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</si>
  <si>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</si>
  <si>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</si>
  <si>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</si>
  <si>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</si>
  <si>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</si>
  <si>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</si>
  <si>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</si>
  <si>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</si>
  <si>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</si>
  <si>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</si>
  <si>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</si>
  <si>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</si>
  <si>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</si>
  <si>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</si>
  <si>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</si>
  <si>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</si>
  <si>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</si>
  <si>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</si>
  <si>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</si>
  <si>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</si>
  <si>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</si>
  <si>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</si>
  <si>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</si>
  <si>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</si>
  <si>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</si>
  <si>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</si>
  <si>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</si>
  <si>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</si>
  <si>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</si>
  <si>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</si>
  <si>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</si>
  <si>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</si>
  <si>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</si>
  <si>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</si>
  <si>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</si>
  <si>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</si>
  <si>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</si>
  <si>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</si>
  <si>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</si>
  <si>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</si>
  <si>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</si>
  <si>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</si>
  <si>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</si>
  <si>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</si>
  <si>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</si>
  <si>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</si>
  <si>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</si>
  <si>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</si>
  <si>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</si>
  <si>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</si>
  <si>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</si>
  <si>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</si>
  <si>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</si>
  <si>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</si>
  <si>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</si>
  <si>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</si>
  <si>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</si>
  <si>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</si>
  <si>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</si>
  <si>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</si>
  <si>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</si>
  <si>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</si>
  <si>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</si>
  <si>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</si>
  <si>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</si>
  <si>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</si>
  <si>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</si>
  <si>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</si>
  <si>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</si>
  <si>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</si>
  <si>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</si>
  <si>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</si>
  <si>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</si>
  <si>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</si>
  <si>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</si>
  <si>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</si>
  <si>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</si>
  <si>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</si>
  <si>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</si>
  <si>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</si>
  <si>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</si>
  <si>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</si>
  <si>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</si>
  <si>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</si>
  <si>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</si>
  <si>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</si>
  <si>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</si>
  <si>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</si>
  <si>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</si>
  <si>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</si>
  <si>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</si>
  <si>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</si>
  <si>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</si>
  <si>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</si>
  <si>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</si>
  <si>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</si>
  <si>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</si>
  <si>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</si>
  <si>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</si>
  <si>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</si>
  <si>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</si>
  <si>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</si>
  <si>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</si>
  <si>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</si>
  <si>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</si>
  <si>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</si>
  <si>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</si>
  <si>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</si>
  <si>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</si>
  <si>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</si>
  <si>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</si>
  <si>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</si>
  <si>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</si>
  <si>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</si>
  <si>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</si>
  <si>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</si>
  <si>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</si>
  <si>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</si>
  <si>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</si>
  <si>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</si>
  <si>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</si>
  <si>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</si>
  <si>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</si>
  <si>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</si>
  <si>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</si>
  <si>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</si>
  <si>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</si>
  <si>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</si>
  <si>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</si>
  <si>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</si>
  <si>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</si>
  <si>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</si>
  <si>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</si>
  <si>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</si>
  <si>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</si>
  <si>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</si>
  <si>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</si>
  <si>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</si>
  <si>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</si>
  <si>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</si>
  <si>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</si>
  <si>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</si>
  <si>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</si>
  <si>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</si>
  <si>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</si>
  <si>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</si>
  <si>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</si>
  <si>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</si>
  <si>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</si>
  <si>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</si>
  <si>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</si>
  <si>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</si>
  <si>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</si>
  <si>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</si>
  <si>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</si>
  <si>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</si>
  <si>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</si>
  <si>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</si>
  <si>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</si>
  <si>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</si>
  <si>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</si>
  <si>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</si>
  <si>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</si>
  <si>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</si>
  <si>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</si>
  <si>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</si>
  <si>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</si>
  <si>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</si>
  <si>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</si>
  <si>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</si>
  <si>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</si>
  <si>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</si>
  <si>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</si>
  <si>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</si>
  <si>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</si>
  <si>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</si>
  <si>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</si>
  <si>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</si>
  <si>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</si>
  <si>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</si>
  <si>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</si>
  <si>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</si>
  <si>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</si>
  <si>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</si>
  <si>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</si>
  <si>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</si>
  <si>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</si>
  <si>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</si>
  <si>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</si>
  <si>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</si>
  <si>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</si>
  <si>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</si>
  <si>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</si>
  <si>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</si>
  <si>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</si>
  <si>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</si>
  <si>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</si>
  <si>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</si>
  <si>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</si>
  <si>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</si>
  <si>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</si>
  <si>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</si>
  <si>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</si>
  <si>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</si>
  <si>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</si>
  <si>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</si>
  <si>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</si>
  <si>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</si>
  <si>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</si>
  <si>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</si>
  <si>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</si>
  <si>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</si>
  <si>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</si>
  <si>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</si>
  <si>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</si>
  <si>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</si>
  <si>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</si>
  <si>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</si>
  <si>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</si>
  <si>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</si>
  <si>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</si>
  <si>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</si>
  <si>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</si>
  <si>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</si>
  <si>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</si>
  <si>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</si>
  <si>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</si>
  <si>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</si>
  <si>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</si>
  <si>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</si>
  <si>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</si>
  <si>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</si>
  <si>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</si>
  <si>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</si>
  <si>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</si>
  <si>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</si>
  <si>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</si>
  <si>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</si>
  <si>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</si>
  <si>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</si>
  <si>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</si>
  <si>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</si>
  <si>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</si>
  <si>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</si>
  <si>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</si>
  <si>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</si>
  <si>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</si>
  <si>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</si>
  <si>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</si>
  <si>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</si>
  <si>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</si>
  <si>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</si>
  <si>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</si>
  <si>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</si>
  <si>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</si>
  <si>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</si>
  <si>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</si>
  <si>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</si>
  <si>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</si>
  <si>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</si>
  <si>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</si>
  <si>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</si>
  <si>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</si>
  <si>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</si>
  <si>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</si>
  <si>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</si>
  <si>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</si>
  <si>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</si>
  <si>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</si>
  <si>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</si>
  <si>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</si>
  <si>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</si>
  <si>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</si>
  <si>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</si>
  <si>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</si>
  <si>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</si>
  <si>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</si>
  <si>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</si>
  <si>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</si>
  <si>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</si>
  <si>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</si>
  <si>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</si>
  <si>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</si>
  <si>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</si>
  <si>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</si>
  <si>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</si>
  <si>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</si>
  <si>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</si>
  <si>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</si>
  <si>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</si>
  <si>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</si>
  <si>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</si>
  <si>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</si>
  <si>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</si>
  <si>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</si>
  <si>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</si>
  <si>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</si>
  <si>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</si>
  <si>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</si>
  <si>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</si>
  <si>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</si>
  <si>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</si>
  <si>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</si>
  <si>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</si>
  <si>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</si>
  <si>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</si>
  <si>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</si>
  <si>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</si>
  <si>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</si>
  <si>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</si>
  <si>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</si>
  <si>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</si>
  <si>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</si>
  <si>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</si>
  <si>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</si>
  <si>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</si>
  <si>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</si>
  <si>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</si>
  <si>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</si>
  <si>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</si>
  <si>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</si>
  <si>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</si>
  <si>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</si>
  <si>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</si>
  <si>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</si>
  <si>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</si>
  <si>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</si>
  <si>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</si>
  <si>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</si>
  <si>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</si>
  <si>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</si>
  <si>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</si>
  <si>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</si>
  <si>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</si>
  <si>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</si>
  <si>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</si>
  <si>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</si>
  <si>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</si>
  <si>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</si>
  <si>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</si>
  <si>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</si>
  <si>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</si>
  <si>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</si>
  <si>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</si>
  <si>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</si>
  <si>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</si>
  <si>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</si>
  <si>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</si>
  <si>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</si>
  <si>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</si>
  <si>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</si>
  <si>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</si>
  <si>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</si>
  <si>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</si>
  <si>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</si>
  <si>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</si>
  <si>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</si>
  <si>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</si>
  <si>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</si>
  <si>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</si>
  <si>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</si>
  <si>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</si>
  <si>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</si>
  <si>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</si>
  <si>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</si>
  <si>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</si>
  <si>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</si>
  <si>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</si>
  <si>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</si>
  <si>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</si>
  <si>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</si>
  <si>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</si>
  <si>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</si>
  <si>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</si>
  <si>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</si>
  <si>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</si>
  <si>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</si>
  <si>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</si>
  <si>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</si>
  <si>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</si>
  <si>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</si>
  <si>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</si>
  <si>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</si>
  <si>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</si>
  <si>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</si>
  <si>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</si>
  <si>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</si>
  <si>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</si>
  <si>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</si>
  <si>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</si>
  <si>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</si>
  <si>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</si>
  <si>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</si>
  <si>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</si>
  <si>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</si>
  <si>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</si>
  <si>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</si>
  <si>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</si>
  <si>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</si>
  <si>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</si>
  <si>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</si>
  <si>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</si>
  <si>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</si>
  <si>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</si>
  <si>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</si>
  <si>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</si>
  <si>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</si>
  <si>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</si>
  <si>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</si>
  <si>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</si>
  <si>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</si>
  <si>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</si>
  <si>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</si>
  <si>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</si>
  <si>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</si>
  <si>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</si>
  <si>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</si>
  <si>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</si>
  <si>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</si>
  <si>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</si>
  <si>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</si>
  <si>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</si>
  <si>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</si>
  <si>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</si>
  <si>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</si>
  <si>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</si>
  <si>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</si>
  <si>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</si>
  <si>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</si>
  <si>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</si>
  <si>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</si>
  <si>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</si>
  <si>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</si>
  <si>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</si>
  <si>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</si>
  <si>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</si>
  <si>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</si>
  <si>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</si>
  <si>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</si>
  <si>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</si>
  <si>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</si>
  <si>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</si>
  <si>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</si>
  <si>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</si>
  <si>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</si>
  <si>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</si>
  <si>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</si>
  <si>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</si>
  <si>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</si>
  <si>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</si>
  <si>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</si>
  <si>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</si>
  <si>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</si>
  <si>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</si>
  <si>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</si>
  <si>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</si>
  <si>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</si>
  <si>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</si>
  <si>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</si>
  <si>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</si>
  <si>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</si>
  <si>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</si>
  <si>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</si>
  <si>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</si>
  <si>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</si>
  <si>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</si>
  <si>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</si>
  <si>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</si>
  <si>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</si>
  <si>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</si>
  <si>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</si>
  <si>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</si>
  <si>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</si>
  <si>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</si>
  <si>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</si>
  <si>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</si>
  <si>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</si>
  <si>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</si>
  <si>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</si>
  <si>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</si>
  <si>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</si>
  <si>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</si>
  <si>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</si>
  <si>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</si>
  <si>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</si>
  <si>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</si>
  <si>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</si>
  <si>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</si>
  <si>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</si>
  <si>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</si>
  <si>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</si>
  <si>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</si>
  <si>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</si>
  <si>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</si>
  <si>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</si>
  <si>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</si>
  <si>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</si>
  <si>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</si>
  <si>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</si>
  <si>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</si>
  <si>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</si>
  <si>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</si>
  <si>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</si>
  <si>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</si>
  <si>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</si>
  <si>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</si>
  <si>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</si>
  <si>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</si>
  <si>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</si>
  <si>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</si>
  <si>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</si>
  <si>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</si>
  <si>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</si>
  <si>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</si>
  <si>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</si>
  <si>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</si>
  <si>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</si>
  <si>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</si>
  <si>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</si>
  <si>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</si>
  <si>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</si>
  <si>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</si>
  <si>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</si>
  <si>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</si>
  <si>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</si>
  <si>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</si>
  <si>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</si>
  <si>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</si>
  <si>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</si>
  <si>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</si>
  <si>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</si>
  <si>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</si>
  <si>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</si>
  <si>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</si>
  <si>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</si>
  <si>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</si>
  <si>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</si>
  <si>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</si>
  <si>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</si>
  <si>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</si>
  <si>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</si>
  <si>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</si>
  <si>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</si>
  <si>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</si>
  <si>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</si>
  <si>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</si>
  <si>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</si>
  <si>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</si>
  <si>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</si>
  <si>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</si>
  <si>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</si>
  <si>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</si>
  <si>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</si>
  <si>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</si>
  <si>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</si>
  <si>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</si>
  <si>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</si>
  <si>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</si>
  <si>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</si>
  <si>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</si>
  <si>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</si>
  <si>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</si>
  <si>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</si>
  <si>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</si>
  <si>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</si>
  <si>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</si>
  <si>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</si>
  <si>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</si>
  <si>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</si>
  <si>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</si>
  <si>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</si>
  <si>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</si>
  <si>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</si>
  <si>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</si>
  <si>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</si>
  <si>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</si>
  <si>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</si>
  <si>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</si>
  <si>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</si>
  <si>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</si>
  <si>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</si>
  <si>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</si>
  <si>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</si>
  <si>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</si>
  <si>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</si>
  <si>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</si>
  <si>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</si>
  <si>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</si>
  <si>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</si>
  <si>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</si>
  <si>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</si>
  <si>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</si>
  <si>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</si>
  <si>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</si>
  <si>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</si>
  <si>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</si>
  <si>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</si>
  <si>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</si>
  <si>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</si>
  <si>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</si>
  <si>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</si>
  <si>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</si>
  <si>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</si>
  <si>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</si>
  <si>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</si>
  <si>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</si>
  <si>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</si>
  <si>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</si>
  <si>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</si>
  <si>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</si>
  <si>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</si>
  <si>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</si>
  <si>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</si>
  <si>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</si>
  <si>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</si>
  <si>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</si>
  <si>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</si>
  <si>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</si>
  <si>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</si>
  <si>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</si>
  <si>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</si>
  <si>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</si>
  <si>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</si>
  <si>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</si>
  <si>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</si>
  <si>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</si>
  <si>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</si>
  <si>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</si>
  <si>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</si>
  <si>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</si>
  <si>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</si>
  <si>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</si>
  <si>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</si>
  <si>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</si>
  <si>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</si>
  <si>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</si>
  <si>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</si>
  <si>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</si>
  <si>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</si>
  <si>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</si>
  <si>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</si>
  <si>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</si>
  <si>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</si>
  <si>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</si>
  <si>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</si>
  <si>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</si>
  <si>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</si>
  <si>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</si>
  <si>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</si>
  <si>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</si>
  <si>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</si>
  <si>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</si>
  <si>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</si>
  <si>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</si>
  <si>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</si>
  <si>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</si>
  <si>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</si>
  <si>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</si>
  <si>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</si>
  <si>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</si>
  <si>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</si>
  <si>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</si>
  <si>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</si>
  <si>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</si>
  <si>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</si>
  <si>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</si>
  <si>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</si>
  <si>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</si>
  <si>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</si>
  <si>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</si>
  <si>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</si>
  <si>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</si>
  <si>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</si>
  <si>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</si>
  <si>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</si>
  <si>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</si>
  <si>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</si>
  <si>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</si>
  <si>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</si>
  <si>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</si>
  <si>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</si>
  <si>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</si>
  <si>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</si>
  <si>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</si>
  <si>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</si>
  <si>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</si>
  <si>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</si>
  <si>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</si>
  <si>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</si>
  <si>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</si>
  <si>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</si>
  <si>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</si>
  <si>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</si>
  <si>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</si>
  <si>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</si>
  <si>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</si>
  <si>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</si>
  <si>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</si>
  <si>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</si>
  <si>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</si>
  <si>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</si>
  <si>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</si>
  <si>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</si>
  <si>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</si>
  <si>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</si>
  <si>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</si>
  <si>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</si>
  <si>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</si>
  <si>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</si>
  <si>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</si>
  <si>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</si>
  <si>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</si>
  <si>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</si>
  <si>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</si>
  <si>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</si>
  <si>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</si>
  <si>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</si>
  <si>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</si>
  <si>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</si>
  <si>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</si>
  <si>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</si>
  <si>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</si>
  <si>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</si>
  <si>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</si>
  <si>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</si>
  <si>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</si>
  <si>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</si>
  <si>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</si>
  <si>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</si>
  <si>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</si>
  <si>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</si>
  <si>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</si>
  <si>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</si>
  <si>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</si>
  <si>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</si>
  <si>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</si>
  <si>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</si>
  <si>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</si>
  <si>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</si>
  <si>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</si>
  <si>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</si>
  <si>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</si>
  <si>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</si>
  <si>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</si>
  <si>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</si>
  <si>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</si>
  <si>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</si>
  <si>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</si>
  <si>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</si>
  <si>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</si>
  <si>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</si>
  <si>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</si>
  <si>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</si>
  <si>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</si>
  <si>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</si>
  <si>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</si>
  <si>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</si>
  <si>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</si>
  <si>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</si>
  <si>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</si>
  <si>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</si>
  <si>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</si>
  <si>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</si>
  <si>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</si>
  <si>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</si>
  <si>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</si>
  <si>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</si>
  <si>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</si>
  <si>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</si>
  <si>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</si>
  <si>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</si>
  <si>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</si>
  <si>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</si>
  <si>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</si>
  <si>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</si>
  <si>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</si>
  <si>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</si>
  <si>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</si>
  <si>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</si>
  <si>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</si>
  <si>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</si>
  <si>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</si>
  <si>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</si>
  <si>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</si>
  <si>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</si>
  <si>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</si>
  <si>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</si>
  <si>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</si>
  <si>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</si>
  <si>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</si>
  <si>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</si>
  <si>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</si>
  <si>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</si>
  <si>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</si>
  <si>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</si>
  <si>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</si>
  <si>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</si>
  <si>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</si>
  <si>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</si>
  <si>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</si>
  <si>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</si>
  <si>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</si>
  <si>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</si>
  <si>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</si>
  <si>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</si>
  <si>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</si>
  <si>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</si>
  <si>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</si>
  <si>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</si>
  <si>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</si>
  <si>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</si>
  <si>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</si>
  <si>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</si>
  <si>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</si>
  <si>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</si>
  <si>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</si>
  <si>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</si>
  <si>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</si>
  <si>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</si>
  <si>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</si>
  <si>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</si>
  <si>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</si>
  <si>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</si>
  <si>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</si>
  <si>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</si>
  <si>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</si>
  <si>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</si>
  <si>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</si>
  <si>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</si>
  <si>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</si>
  <si>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</si>
  <si>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</si>
  <si>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</si>
  <si>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</si>
  <si>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</si>
  <si>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</si>
  <si>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</si>
  <si>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</si>
  <si>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</si>
  <si>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</si>
  <si>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</si>
  <si>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</si>
  <si>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</si>
  <si>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</si>
  <si>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</si>
  <si>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</si>
  <si>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</si>
  <si>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</si>
  <si>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</si>
  <si>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</si>
  <si>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</si>
  <si>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</si>
  <si>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</si>
  <si>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</si>
  <si>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</si>
  <si>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</si>
  <si>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</si>
  <si>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</si>
  <si>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</si>
  <si>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</si>
  <si>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</si>
  <si>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</si>
  <si>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</si>
  <si>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</si>
  <si>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</si>
  <si>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</si>
  <si>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</si>
  <si>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</si>
  <si>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</si>
  <si>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</si>
  <si>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</si>
  <si>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</si>
  <si>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</si>
  <si>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</si>
  <si>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</si>
  <si>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</si>
  <si>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</si>
  <si>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</si>
  <si>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</si>
  <si>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</si>
  <si>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</si>
  <si>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</si>
  <si>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</si>
  <si>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</si>
  <si>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</si>
  <si>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</si>
  <si>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</si>
  <si>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</si>
  <si>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</si>
  <si>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</si>
  <si>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</si>
  <si>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</si>
  <si>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</si>
  <si>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</si>
  <si>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</si>
  <si>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</si>
  <si>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</si>
  <si>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</si>
  <si>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</si>
  <si>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</si>
  <si>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</si>
  <si>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</si>
  <si>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</si>
  <si>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</si>
  <si>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</si>
  <si>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</si>
  <si>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</si>
  <si>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</si>
  <si>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</si>
  <si>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</si>
  <si>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</si>
  <si>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</si>
  <si>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</si>
  <si>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</si>
  <si>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</si>
  <si>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</si>
  <si>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</si>
  <si>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</si>
  <si>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</si>
  <si>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</si>
  <si>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</si>
  <si>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</si>
  <si>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</si>
  <si>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</si>
  <si>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</si>
  <si>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</si>
  <si>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</si>
  <si>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</si>
  <si>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</si>
  <si>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</si>
  <si>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</si>
  <si>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</si>
  <si>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</si>
  <si>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</si>
  <si>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</si>
  <si>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</si>
  <si>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</si>
  <si>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</si>
  <si>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</si>
  <si>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</si>
  <si>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</si>
  <si>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</si>
  <si>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</si>
  <si>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</si>
  <si>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</si>
  <si>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</si>
  <si>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</si>
  <si>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</si>
  <si>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</si>
  <si>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</si>
  <si>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</si>
  <si>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</si>
  <si>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</si>
  <si>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</si>
  <si>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</si>
  <si>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</si>
  <si>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</si>
  <si>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</si>
  <si>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</si>
  <si>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</si>
  <si>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</si>
  <si>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</si>
  <si>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</si>
  <si>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</si>
  <si>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</si>
  <si>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</si>
  <si>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</si>
  <si>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</si>
  <si>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</si>
  <si>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</si>
  <si>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</si>
  <si>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</si>
  <si>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</si>
  <si>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</si>
  <si>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</si>
  <si>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</si>
  <si>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</si>
  <si>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</si>
  <si>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</si>
  <si>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</si>
  <si>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</si>
  <si>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</si>
  <si>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</si>
  <si>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</si>
  <si>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</si>
  <si>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</si>
  <si>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</si>
  <si>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</si>
  <si>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</si>
  <si>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</si>
  <si>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</si>
  <si>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</si>
  <si>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</si>
  <si>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</si>
  <si>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</si>
  <si>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</si>
  <si>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</si>
  <si>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</si>
  <si>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</si>
  <si>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</si>
  <si>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</si>
  <si>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</si>
  <si>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</si>
  <si>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</si>
  <si>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</si>
  <si>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</si>
  <si>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</si>
  <si>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</si>
  <si>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</si>
  <si>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</si>
  <si>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</si>
  <si>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</si>
  <si>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</si>
  <si>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</si>
  <si>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</si>
  <si>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</si>
  <si>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</si>
  <si>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</si>
  <si>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</si>
  <si>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</si>
  <si>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</si>
  <si>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</si>
  <si>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</si>
  <si>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</si>
  <si>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</si>
  <si>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</si>
  <si>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</si>
  <si>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</si>
  <si>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</si>
  <si>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</si>
  <si>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</si>
  <si>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</si>
  <si>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</si>
  <si>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</si>
  <si>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</si>
  <si>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</si>
  <si>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</si>
  <si>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</si>
  <si>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</si>
  <si>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</si>
  <si>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</si>
  <si>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</si>
  <si>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</si>
  <si>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</si>
  <si>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</si>
  <si>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</si>
  <si>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</si>
  <si>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</si>
  <si>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</si>
  <si>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</si>
  <si>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</si>
  <si>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</si>
  <si>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</si>
  <si>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</si>
  <si>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</si>
  <si>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</si>
  <si>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</si>
  <si>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</si>
  <si>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</si>
  <si>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</si>
  <si>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</si>
  <si>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</si>
  <si>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</si>
  <si>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</si>
  <si>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</si>
  <si>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</si>
  <si>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</si>
  <si>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</si>
  <si>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</si>
  <si>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</si>
  <si>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</si>
  <si>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</si>
  <si>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</si>
  <si>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</si>
  <si>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</si>
  <si>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</si>
  <si>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</si>
  <si>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</si>
  <si>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</si>
  <si>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</si>
  <si>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</si>
  <si>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</si>
  <si>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</si>
  <si>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</si>
  <si>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</si>
  <si>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</si>
  <si>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</si>
  <si>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</si>
  <si>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</si>
  <si>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</si>
  <si>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</si>
  <si>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</si>
  <si>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</si>
  <si>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</si>
  <si>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</si>
  <si>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</si>
  <si>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</si>
  <si>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</si>
  <si>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</si>
  <si>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</si>
  <si>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</si>
  <si>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</si>
  <si>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</si>
  <si>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</si>
  <si>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</si>
  <si>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</si>
  <si>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</si>
  <si>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</si>
  <si>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</si>
  <si>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</si>
  <si>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</si>
  <si>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</si>
  <si>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</si>
  <si>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</si>
  <si>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</si>
  <si>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</si>
  <si>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</si>
  <si>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</si>
  <si>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</si>
  <si>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</si>
  <si>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</si>
  <si>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</si>
  <si>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</si>
  <si>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</si>
  <si>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</si>
  <si>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</si>
  <si>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</si>
  <si>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</si>
  <si>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</si>
  <si>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</si>
  <si>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</si>
  <si>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</si>
  <si>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</si>
  <si>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</si>
  <si>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</si>
  <si>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</si>
  <si>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</si>
  <si>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</si>
  <si>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</si>
  <si>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</si>
  <si>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</si>
  <si>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</si>
  <si>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</si>
  <si>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</si>
  <si>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</si>
  <si>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</si>
  <si>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</si>
  <si>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</si>
  <si>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</si>
  <si>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</si>
  <si>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</si>
  <si>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</si>
  <si>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</si>
  <si>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</si>
  <si>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</si>
  <si>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</si>
  <si>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</si>
  <si>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</si>
  <si>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</si>
  <si>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</si>
  <si>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</si>
  <si>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</si>
  <si>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</si>
  <si>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</si>
  <si>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</si>
  <si>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</si>
  <si>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</si>
  <si>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</si>
  <si>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</si>
  <si>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</si>
  <si>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</si>
  <si>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</si>
  <si>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</si>
  <si>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</si>
  <si>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</si>
  <si>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</si>
  <si>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</si>
  <si>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</si>
  <si>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</si>
  <si>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</si>
  <si>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</si>
  <si>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</si>
  <si>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</si>
  <si>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</si>
  <si>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</si>
  <si>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</si>
  <si>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</si>
  <si>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</si>
  <si>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</si>
  <si>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</si>
  <si>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</si>
  <si>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</si>
  <si>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</si>
  <si>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</si>
  <si>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</si>
  <si>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</si>
  <si>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</si>
  <si>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</si>
  <si>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</si>
  <si>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</si>
  <si>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</si>
  <si>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</si>
  <si>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</si>
  <si>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</si>
  <si>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</si>
  <si>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</si>
  <si>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</si>
  <si>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</si>
  <si>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</si>
  <si>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</si>
  <si>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</si>
  <si>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</si>
  <si>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</si>
  <si>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</si>
  <si>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</si>
  <si>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</si>
  <si>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</si>
  <si>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</si>
  <si>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</si>
  <si>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</si>
  <si>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</si>
  <si>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</si>
  <si>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</si>
  <si>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</si>
  <si>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</si>
  <si>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</si>
  <si>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</si>
  <si>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</si>
  <si>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</si>
  <si>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</si>
  <si>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</si>
  <si>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</si>
  <si>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</si>
  <si>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</si>
  <si>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</si>
  <si>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</si>
  <si>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</si>
  <si>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</si>
  <si>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</si>
  <si>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</si>
  <si>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</si>
  <si>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</si>
  <si>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</si>
  <si>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</si>
  <si>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</si>
  <si>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</si>
  <si>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</si>
  <si>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</si>
  <si>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</si>
  <si>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</si>
  <si>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</si>
  <si>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</si>
  <si>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</si>
  <si>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</si>
  <si>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</si>
  <si>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</si>
  <si>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</si>
  <si>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</si>
  <si>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</si>
  <si>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</si>
  <si>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</si>
  <si>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</si>
  <si>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</si>
  <si>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</si>
  <si>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</si>
  <si>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</si>
  <si>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</si>
  <si>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</si>
  <si>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</si>
  <si>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</si>
  <si>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</si>
  <si>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</si>
  <si>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</si>
  <si>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</si>
  <si>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</si>
  <si>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</si>
  <si>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</si>
  <si>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</si>
  <si>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</si>
  <si>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</si>
  <si>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</si>
  <si>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</si>
  <si>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</si>
  <si>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</si>
  <si>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</si>
  <si>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</si>
  <si>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</si>
  <si>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</si>
  <si>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</si>
  <si>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</si>
  <si>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</si>
  <si>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</si>
  <si>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</si>
  <si>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</si>
  <si>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</si>
  <si>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</si>
  <si>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</si>
  <si>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</si>
  <si>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</si>
  <si>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</si>
  <si>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</si>
  <si>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</si>
  <si>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</si>
  <si>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</si>
  <si>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</si>
  <si>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</si>
  <si>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</si>
  <si>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</si>
  <si>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</si>
  <si>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</si>
  <si>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</si>
  <si>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</si>
  <si>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</si>
  <si>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</si>
  <si>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</si>
  <si>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</si>
  <si>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</si>
  <si>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</si>
  <si>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</si>
  <si>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</si>
  <si>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</si>
  <si>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</si>
  <si>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</si>
  <si>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</si>
  <si>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</si>
  <si>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</si>
  <si>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</si>
  <si>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</si>
  <si>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</si>
  <si>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</si>
  <si>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</si>
  <si>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</si>
  <si>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</si>
  <si>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</si>
  <si>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</si>
  <si>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</si>
  <si>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</si>
  <si>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</si>
  <si>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</si>
  <si>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</si>
  <si>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</si>
  <si>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</si>
  <si>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</si>
  <si>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</si>
  <si>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</si>
  <si>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</si>
  <si>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</si>
  <si>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</si>
  <si>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</si>
  <si>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</si>
  <si>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</si>
  <si>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</si>
  <si>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</si>
  <si>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</si>
  <si>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</si>
  <si>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</si>
  <si>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</si>
  <si>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</si>
  <si>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</si>
  <si>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</si>
  <si>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</si>
  <si>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</si>
  <si>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</si>
  <si>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</si>
  <si>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</si>
  <si>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</si>
  <si>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</si>
  <si>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</si>
  <si>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</si>
  <si>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</si>
  <si>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</si>
  <si>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</si>
  <si>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</si>
  <si>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</si>
  <si>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</si>
  <si>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</si>
  <si>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</si>
  <si>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</si>
  <si>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</si>
  <si>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</si>
  <si>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</si>
  <si>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</si>
  <si>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</si>
  <si>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</si>
  <si>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</si>
  <si>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</si>
  <si>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</si>
  <si>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</si>
  <si>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</si>
  <si>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</si>
  <si>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</si>
  <si>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</si>
  <si>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</si>
  <si>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</si>
  <si>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</si>
  <si>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</si>
  <si>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</si>
  <si>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</si>
  <si>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</si>
  <si>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</si>
  <si>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</si>
  <si>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</si>
  <si>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</si>
  <si>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</si>
  <si>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</si>
  <si>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</si>
  <si>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</si>
  <si>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</si>
  <si>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</si>
  <si>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</si>
  <si>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</si>
  <si>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</si>
  <si>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</si>
  <si>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</si>
  <si>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</si>
  <si>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</si>
  <si>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</si>
  <si>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</si>
  <si>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</si>
  <si>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</si>
  <si>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</si>
  <si>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</si>
  <si>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</si>
  <si>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</si>
  <si>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</si>
  <si>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</si>
  <si>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</si>
  <si>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</si>
  <si>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</si>
  <si>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</si>
  <si>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</si>
  <si>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</si>
  <si>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</si>
  <si>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</si>
  <si>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</si>
  <si>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</si>
  <si>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</si>
  <si>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</si>
  <si>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</si>
  <si>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</si>
  <si>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</si>
  <si>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</si>
  <si>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</si>
  <si>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</si>
  <si>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</si>
  <si>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</si>
  <si>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</si>
  <si>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</si>
  <si>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</si>
  <si>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</si>
  <si>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</si>
  <si>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</si>
  <si>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</si>
  <si>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</si>
  <si>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</si>
  <si>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</si>
  <si>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</si>
  <si>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</si>
  <si>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</si>
  <si>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</si>
  <si>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</si>
  <si>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</si>
  <si>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</si>
  <si>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</si>
  <si>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</si>
  <si>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</si>
  <si>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</si>
  <si>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</si>
  <si>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</si>
  <si>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</si>
  <si>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</si>
  <si>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</si>
  <si>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</si>
  <si>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</si>
  <si>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</si>
  <si>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</si>
  <si>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</si>
  <si>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</si>
  <si>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</si>
  <si>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</si>
  <si>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</si>
  <si>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</si>
  <si>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</si>
  <si>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</si>
  <si>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</si>
  <si>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</si>
  <si>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</si>
  <si>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</si>
  <si>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</si>
  <si>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</si>
  <si>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</si>
  <si>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</si>
  <si>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</si>
  <si>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</si>
  <si>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</si>
  <si>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</si>
  <si>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</si>
  <si>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</si>
  <si>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</si>
  <si>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</si>
  <si>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</si>
  <si>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</si>
  <si>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</si>
  <si>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</si>
  <si>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</si>
  <si>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</si>
  <si>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</si>
  <si>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</si>
  <si>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</si>
  <si>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</si>
  <si>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</si>
  <si>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</si>
  <si>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</si>
  <si>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</si>
  <si>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</si>
  <si>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</si>
  <si>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</si>
  <si>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</si>
  <si>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</si>
  <si>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</si>
  <si>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</si>
  <si>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</si>
  <si>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</si>
  <si>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</si>
  <si>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</si>
  <si>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</si>
  <si>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</si>
  <si>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</si>
  <si>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</si>
  <si>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</si>
  <si>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</si>
  <si>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</si>
  <si>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</si>
  <si>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</si>
  <si>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</si>
  <si>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</si>
  <si>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</si>
  <si>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</si>
  <si>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</si>
  <si>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</si>
  <si>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</si>
  <si>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</si>
  <si>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</si>
  <si>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</si>
  <si>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</si>
  <si>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</si>
  <si>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</si>
  <si>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</si>
  <si>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</si>
  <si>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</si>
  <si>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</si>
  <si>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</si>
  <si>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</si>
  <si>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</si>
  <si>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</si>
  <si>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</si>
  <si>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</si>
  <si>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</si>
  <si>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</si>
  <si>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</si>
  <si>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</si>
  <si>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</si>
  <si>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</si>
  <si>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</si>
  <si>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</si>
  <si>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</si>
  <si>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</si>
  <si>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</si>
  <si>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</si>
  <si>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</si>
  <si>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</si>
  <si>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</si>
  <si>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</si>
  <si>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</si>
  <si>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</si>
  <si>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</si>
  <si>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</si>
  <si>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</si>
  <si>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</si>
  <si>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</si>
  <si>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</si>
  <si>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</si>
  <si>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</si>
  <si>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</si>
  <si>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</si>
  <si>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</si>
  <si>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</si>
  <si>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</si>
  <si>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</si>
  <si>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</si>
  <si>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</si>
  <si>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</si>
  <si>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</si>
  <si>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</si>
  <si>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</si>
  <si>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</si>
  <si>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</si>
  <si>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</si>
  <si>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</si>
  <si>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</si>
  <si>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</si>
  <si>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</si>
  <si>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</si>
  <si>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</si>
  <si>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</si>
  <si>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</si>
  <si>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</si>
  <si>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</si>
  <si>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</si>
  <si>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</si>
  <si>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</si>
  <si>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</si>
  <si>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</si>
  <si>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</si>
  <si>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</si>
  <si>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</si>
  <si>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</si>
  <si>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</si>
  <si>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</si>
  <si>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</si>
  <si>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</si>
  <si>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</si>
  <si>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</si>
  <si>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</si>
  <si>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</si>
  <si>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</si>
  <si>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</si>
  <si>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</si>
  <si>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</si>
  <si>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</si>
  <si>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</si>
  <si>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</si>
  <si>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</si>
  <si>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</si>
  <si>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</si>
  <si>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</si>
  <si>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</si>
  <si>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</si>
  <si>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</si>
  <si>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</si>
  <si>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</si>
  <si>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</si>
  <si>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</si>
  <si>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</si>
  <si>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</si>
  <si>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</si>
  <si>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</si>
  <si>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</si>
  <si>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</si>
  <si>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</si>
  <si>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</si>
  <si>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</si>
  <si>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</si>
  <si>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</si>
  <si>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</si>
  <si>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</si>
  <si>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</si>
  <si>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</si>
  <si>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</si>
  <si>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</si>
  <si>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</si>
  <si>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</si>
  <si>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</si>
  <si>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</si>
  <si>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</si>
  <si>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</si>
  <si>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</si>
  <si>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</si>
  <si>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</si>
  <si>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</si>
  <si>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</si>
  <si>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</si>
  <si>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</si>
  <si>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</si>
  <si>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</si>
  <si>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</si>
  <si>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</si>
  <si>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</si>
  <si>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</si>
  <si>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</si>
  <si>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</si>
  <si>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</si>
  <si>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</si>
  <si>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</si>
  <si>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</si>
  <si>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</si>
  <si>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</si>
  <si>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</si>
  <si>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</si>
  <si>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</si>
  <si>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</si>
  <si>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</si>
  <si>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</si>
  <si>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</si>
  <si>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</si>
  <si>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</si>
  <si>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</si>
  <si>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</si>
  <si>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</si>
  <si>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</si>
  <si>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</si>
  <si>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</si>
  <si>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</si>
  <si>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</si>
  <si>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</si>
  <si>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</si>
  <si>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</si>
  <si>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</si>
  <si>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</si>
  <si>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</si>
  <si>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</si>
  <si>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</si>
  <si>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</si>
  <si>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</si>
  <si>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</si>
  <si>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</si>
  <si>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</si>
  <si>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</si>
  <si>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</si>
  <si>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</si>
  <si>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</si>
  <si>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</si>
  <si>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</si>
  <si>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</si>
  <si>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</si>
  <si>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</si>
  <si>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</si>
  <si>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</si>
  <si>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</si>
  <si>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</si>
  <si>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</si>
  <si>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</si>
  <si>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</si>
  <si>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</si>
  <si>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</si>
  <si>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</si>
  <si>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</si>
  <si>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</si>
  <si>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</si>
  <si>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</si>
  <si>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</si>
  <si>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</si>
  <si>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</si>
  <si>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</si>
  <si>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</si>
  <si>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</si>
  <si>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</si>
  <si>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</si>
  <si>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</si>
  <si>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</si>
  <si>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</si>
  <si>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</si>
  <si>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</si>
  <si>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</si>
  <si>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</si>
  <si>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</si>
  <si>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</si>
  <si>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</si>
  <si>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</si>
  <si>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</si>
  <si>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</si>
  <si>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</si>
  <si>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</si>
  <si>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</si>
  <si>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</si>
  <si>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</si>
  <si>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</si>
  <si>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</si>
  <si>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</si>
  <si>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</si>
  <si>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</si>
  <si>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</si>
  <si>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</si>
  <si>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</si>
  <si>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</si>
  <si>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</si>
  <si>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</si>
  <si>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</si>
  <si>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</si>
  <si>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</si>
  <si>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</si>
  <si>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</si>
  <si>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</si>
  <si>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</si>
  <si>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</si>
  <si>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</si>
  <si>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</si>
  <si>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</si>
  <si>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</si>
  <si>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</si>
  <si>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</si>
  <si>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</si>
  <si>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</si>
  <si>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</si>
  <si>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</si>
  <si>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</si>
  <si>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</si>
  <si>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</si>
  <si>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</si>
  <si>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</si>
  <si>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</si>
  <si>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</si>
  <si>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</si>
  <si>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</si>
  <si>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</si>
  <si>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</si>
  <si>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</si>
  <si>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</si>
  <si>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</si>
  <si>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</si>
  <si>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</si>
  <si>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</si>
  <si>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</si>
  <si>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</si>
  <si>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</si>
  <si>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</si>
  <si>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</si>
  <si>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</si>
  <si>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</si>
  <si>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</si>
  <si>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</si>
  <si>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</si>
  <si>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</si>
  <si>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</si>
  <si>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</si>
  <si>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</si>
  <si>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</si>
  <si>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</si>
  <si>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</si>
  <si>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</si>
  <si>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</si>
  <si>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</si>
  <si>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</si>
  <si>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</si>
  <si>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</si>
  <si>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</si>
  <si>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</si>
  <si>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</si>
  <si>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</si>
  <si>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</si>
  <si>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</si>
  <si>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</si>
  <si>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</si>
  <si>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</si>
  <si>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</si>
  <si>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</si>
  <si>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</si>
  <si>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</si>
  <si>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</si>
  <si>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</si>
  <si>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</si>
  <si>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</si>
  <si>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</si>
  <si>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</si>
  <si>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</si>
  <si>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</si>
  <si>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</si>
  <si>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</si>
  <si>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</si>
  <si>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</si>
  <si>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</si>
  <si>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</si>
  <si>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</si>
  <si>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</si>
  <si>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</si>
  <si>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</si>
  <si>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</si>
  <si>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</si>
  <si>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</si>
  <si>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</si>
  <si>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</si>
  <si>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</si>
  <si>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</si>
  <si>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</si>
  <si>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</si>
  <si>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</si>
  <si>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</si>
  <si>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</si>
  <si>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</si>
  <si>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</si>
  <si>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</si>
  <si>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</si>
  <si>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</si>
  <si>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</si>
  <si>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</si>
  <si>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</si>
  <si>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</si>
  <si>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</si>
  <si>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</si>
  <si>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</si>
  <si>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</si>
  <si>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</si>
  <si>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</si>
  <si>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</si>
  <si>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</si>
  <si>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</si>
  <si>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</si>
  <si>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</si>
  <si>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</si>
  <si>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</si>
  <si>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</si>
  <si>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</si>
  <si>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</si>
  <si>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</si>
  <si>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</si>
  <si>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</si>
  <si>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</si>
  <si>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</si>
  <si>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</si>
  <si>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</si>
  <si>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</si>
  <si>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</si>
  <si>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</si>
  <si>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</si>
  <si>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</si>
  <si>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</si>
  <si>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</si>
  <si>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</si>
  <si>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</si>
  <si>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</si>
  <si>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</si>
  <si>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</si>
  <si>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</si>
  <si>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</si>
  <si>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</si>
  <si>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</si>
  <si>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</si>
  <si>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</si>
  <si>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</si>
  <si>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</si>
  <si>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</si>
  <si>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</si>
  <si>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</si>
  <si>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</si>
  <si>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</si>
  <si>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</si>
  <si>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</si>
  <si>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</si>
  <si>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</si>
  <si>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</si>
  <si>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</si>
  <si>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</si>
  <si>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</si>
  <si>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</si>
  <si>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</si>
  <si>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</si>
  <si>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</si>
  <si>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</si>
  <si>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</si>
  <si>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</si>
  <si>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</si>
  <si>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</si>
  <si>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</si>
  <si>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</si>
  <si>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</si>
  <si>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</si>
  <si>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</si>
  <si>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</si>
  <si>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</si>
  <si>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</si>
  <si>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</si>
  <si>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</si>
  <si>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</si>
  <si>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</si>
  <si>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</si>
  <si>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</si>
  <si>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</si>
  <si>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</si>
  <si>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</si>
  <si>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</si>
  <si>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</si>
  <si>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</si>
  <si>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</si>
  <si>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</si>
  <si>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</si>
  <si>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</si>
  <si>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</si>
  <si>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</si>
  <si>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</si>
  <si>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</si>
  <si>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</si>
  <si>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</si>
  <si>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</si>
  <si>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</si>
  <si>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</si>
  <si>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</si>
  <si>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</si>
  <si>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</si>
  <si>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</si>
  <si>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</si>
  <si>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</si>
  <si>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</si>
  <si>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</si>
  <si>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</si>
  <si>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</si>
  <si>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</si>
  <si>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</si>
  <si>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</si>
  <si>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</si>
  <si>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</si>
  <si>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</si>
  <si>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</si>
  <si>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</si>
  <si>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</si>
  <si>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</si>
  <si>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</si>
  <si>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</si>
  <si>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</si>
  <si>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</si>
  <si>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</si>
  <si>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</si>
  <si>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</si>
  <si>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</si>
  <si>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</si>
  <si>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</si>
  <si>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</si>
  <si>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</si>
  <si>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</si>
  <si>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</si>
  <si>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</si>
  <si>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</si>
  <si>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</si>
  <si>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</si>
  <si>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</si>
  <si>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</si>
  <si>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</si>
  <si>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</si>
  <si>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</si>
  <si>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</si>
  <si>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</si>
  <si>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</si>
  <si>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</si>
  <si>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</si>
  <si>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</si>
  <si>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</si>
  <si>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</si>
  <si>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</si>
  <si>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</si>
  <si>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</si>
  <si>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</si>
  <si>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</si>
  <si>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</si>
  <si>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</si>
  <si>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</si>
  <si>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</si>
  <si>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</si>
  <si>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</si>
  <si>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</si>
  <si>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</si>
  <si>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</si>
  <si>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</si>
  <si>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</si>
  <si>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</si>
  <si>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</si>
  <si>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</si>
  <si>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</si>
  <si>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</si>
  <si>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</si>
  <si>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</si>
  <si>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</si>
  <si>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</si>
  <si>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</si>
  <si>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</si>
  <si>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</si>
  <si>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</si>
  <si>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</si>
  <si>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</si>
  <si>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</si>
  <si>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</si>
  <si>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</si>
  <si>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</si>
  <si>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</si>
  <si>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</si>
  <si>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</si>
  <si>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</si>
  <si>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</si>
  <si>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</si>
  <si>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</si>
  <si>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</si>
  <si>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</si>
  <si>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</si>
  <si>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</si>
  <si>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</si>
  <si>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</si>
  <si>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</si>
  <si>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</si>
  <si>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</si>
  <si>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</si>
  <si>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</si>
  <si>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</si>
  <si>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</si>
  <si>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</si>
  <si>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</si>
  <si>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</si>
  <si>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</si>
  <si>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</si>
  <si>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</si>
  <si>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</si>
  <si>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</si>
  <si>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</si>
  <si>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</si>
  <si>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</si>
  <si>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</si>
  <si>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</si>
  <si>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</si>
  <si>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</si>
  <si>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</si>
  <si>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</si>
  <si>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</si>
  <si>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</si>
  <si>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</si>
  <si>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</si>
  <si>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</si>
  <si>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</si>
  <si>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</si>
  <si>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</si>
  <si>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</si>
  <si>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</si>
  <si>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</si>
  <si>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</si>
  <si>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</si>
  <si>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</si>
  <si>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</si>
  <si>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</si>
  <si>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</si>
  <si>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</si>
  <si>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</si>
  <si>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</si>
  <si>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</si>
  <si>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</si>
  <si>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</si>
  <si>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</si>
  <si>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</si>
  <si>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</si>
  <si>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</si>
  <si>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</si>
  <si>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</si>
  <si>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</si>
  <si>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</si>
  <si>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</si>
  <si>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</si>
  <si>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</si>
  <si>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</si>
  <si>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</si>
  <si>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</si>
  <si>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</si>
  <si>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</si>
  <si>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</si>
  <si>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</si>
  <si>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</si>
  <si>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</si>
  <si>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</si>
  <si>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</si>
  <si>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</si>
  <si>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</si>
  <si>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</si>
  <si>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</si>
  <si>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</si>
  <si>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</si>
  <si>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</si>
  <si>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</si>
  <si>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</si>
  <si>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</si>
  <si>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</si>
  <si>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</si>
  <si>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</si>
  <si>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</si>
  <si>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</si>
  <si>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</si>
  <si>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</si>
  <si>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</si>
  <si>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</si>
  <si>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</si>
  <si>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</si>
  <si>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</si>
  <si>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</si>
  <si>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</si>
  <si>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</si>
  <si>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</si>
  <si>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</si>
  <si>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</si>
  <si>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</si>
  <si>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</si>
  <si>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</si>
  <si>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</si>
  <si>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</si>
  <si>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</si>
  <si>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</si>
  <si>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</si>
  <si>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</si>
  <si>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</si>
  <si>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</si>
  <si>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</si>
  <si>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</si>
  <si>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</si>
  <si>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</si>
  <si>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</si>
  <si>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</si>
  <si>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</si>
  <si>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</si>
  <si>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</si>
  <si>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</si>
  <si>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</si>
  <si>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</si>
  <si>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</si>
  <si>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</si>
  <si>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</si>
  <si>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</si>
  <si>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</si>
  <si>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</si>
  <si>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</si>
  <si>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</si>
  <si>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</si>
  <si>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</si>
  <si>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</si>
  <si>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</si>
  <si>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</si>
  <si>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</si>
  <si>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</si>
  <si>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</si>
  <si>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</si>
  <si>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</si>
  <si>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</si>
  <si>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</si>
  <si>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</si>
  <si>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</si>
  <si>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</si>
  <si>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</si>
  <si>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</si>
  <si>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</si>
  <si>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</si>
  <si>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</si>
  <si>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</si>
  <si>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</si>
  <si>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</si>
  <si>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</si>
  <si>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</si>
  <si>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</si>
  <si>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</si>
  <si>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</si>
  <si>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</si>
  <si>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</si>
  <si>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</si>
  <si>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</si>
  <si>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</si>
  <si>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</si>
  <si>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</si>
  <si>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</si>
  <si>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</si>
  <si>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</si>
  <si>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</si>
  <si>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</si>
  <si>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</si>
  <si>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</si>
  <si>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</si>
  <si>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</si>
  <si>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</si>
  <si>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</si>
  <si>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</si>
  <si>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</si>
  <si>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</si>
  <si>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</si>
  <si>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</si>
  <si>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</si>
  <si>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</si>
  <si>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</si>
  <si>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</si>
  <si>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</si>
  <si>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</si>
  <si>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</si>
  <si>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</si>
  <si>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</si>
  <si>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</si>
  <si>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</si>
  <si>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</si>
  <si>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</si>
  <si>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</si>
  <si>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</si>
  <si>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</si>
  <si>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</si>
  <si>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</si>
  <si>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</si>
  <si>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</si>
  <si>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</si>
  <si>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</si>
  <si>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</si>
  <si>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</si>
  <si>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</si>
  <si>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</si>
  <si>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</si>
  <si>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</si>
  <si>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</si>
  <si>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</si>
  <si>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</si>
  <si>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</si>
  <si>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</si>
  <si>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</si>
  <si>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</si>
  <si>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</si>
  <si>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</si>
  <si>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</si>
  <si>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</si>
  <si>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</si>
  <si>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</si>
  <si>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</si>
  <si>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</si>
  <si>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</si>
  <si>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</si>
  <si>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</si>
  <si>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</si>
  <si>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</si>
  <si>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</si>
  <si>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</si>
  <si>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</si>
  <si>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</si>
  <si>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</si>
  <si>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</si>
  <si>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</si>
  <si>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</si>
  <si>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</si>
  <si>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</si>
  <si>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</si>
  <si>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</si>
  <si>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</si>
  <si>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</si>
  <si>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</si>
  <si>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</si>
  <si>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</si>
  <si>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</si>
  <si>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</si>
  <si>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</si>
  <si>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</si>
  <si>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</si>
  <si>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</si>
  <si>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</si>
  <si>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</si>
  <si>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</si>
  <si>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</si>
  <si>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</si>
  <si>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</si>
  <si>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</si>
  <si>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</si>
  <si>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</si>
  <si>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</si>
  <si>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</si>
  <si>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</si>
  <si>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</si>
  <si>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</si>
  <si>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</si>
  <si>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</si>
  <si>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</si>
  <si>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</si>
  <si>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</si>
  <si>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</si>
  <si>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</si>
  <si>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</si>
  <si>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</si>
  <si>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</si>
  <si>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</si>
  <si>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</si>
  <si>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</si>
  <si>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</si>
  <si>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</si>
  <si>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</si>
  <si>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</si>
  <si>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</si>
  <si>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</si>
  <si>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</si>
  <si>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</si>
  <si>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</si>
  <si>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</si>
  <si>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</si>
  <si>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</si>
  <si>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</si>
  <si>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</si>
  <si>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</si>
  <si>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</si>
  <si>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</si>
  <si>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</si>
  <si>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</si>
  <si>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</si>
  <si>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</si>
  <si>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</si>
  <si>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</si>
  <si>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</si>
  <si>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</si>
  <si>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</si>
  <si>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</si>
  <si>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</si>
  <si>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</si>
  <si>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</si>
  <si>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</si>
  <si>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</si>
  <si>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</si>
  <si>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</si>
  <si>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</si>
  <si>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</si>
  <si>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</si>
  <si>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</si>
  <si>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</si>
  <si>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</si>
  <si>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</si>
  <si>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</si>
  <si>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</si>
  <si>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</si>
  <si>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</si>
  <si>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</si>
  <si>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</si>
  <si>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</si>
  <si>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</si>
  <si>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</si>
  <si>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</si>
  <si>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</si>
  <si>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</si>
  <si>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</si>
  <si>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</si>
  <si>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</si>
  <si>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</si>
  <si>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</si>
  <si>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</si>
  <si>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</si>
  <si>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</si>
  <si>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</si>
  <si>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</si>
  <si>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</si>
  <si>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</si>
  <si>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</si>
  <si>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</si>
  <si>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</si>
  <si>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</si>
  <si>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</si>
  <si>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</si>
  <si>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</si>
  <si>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</si>
  <si>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</si>
  <si>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</si>
  <si>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</si>
  <si>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</si>
  <si>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</si>
  <si>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</si>
  <si>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</si>
  <si>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</si>
  <si>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</si>
  <si>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</si>
  <si>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</si>
  <si>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</si>
  <si>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</si>
  <si>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</si>
  <si>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</si>
  <si>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</si>
  <si>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</si>
  <si>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</si>
  <si>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</si>
  <si>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</si>
  <si>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</si>
  <si>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</si>
  <si>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</si>
  <si>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</si>
  <si>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</si>
  <si>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</si>
  <si>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</si>
  <si>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</si>
  <si>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</si>
  <si>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</si>
  <si>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</si>
  <si>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</si>
  <si>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</si>
  <si>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</si>
  <si>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</si>
  <si>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</si>
  <si>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</si>
  <si>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</si>
  <si>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</si>
  <si>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</si>
  <si>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</si>
  <si>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</si>
  <si>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</si>
  <si>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</si>
  <si>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</si>
  <si>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</si>
  <si>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</si>
  <si>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</si>
  <si>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</si>
  <si>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</si>
  <si>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</si>
  <si>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</si>
  <si>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</si>
  <si>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</si>
  <si>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</si>
  <si>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</si>
  <si>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</si>
  <si>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</si>
  <si>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</si>
  <si>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</si>
  <si>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</si>
  <si>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</si>
  <si>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</si>
  <si>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</si>
  <si>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</si>
  <si>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</si>
  <si>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</si>
  <si>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</si>
  <si>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</si>
  <si>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</si>
  <si>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</si>
  <si>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</si>
  <si>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</si>
  <si>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</si>
  <si>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</si>
  <si>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</si>
  <si>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</si>
  <si>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</si>
  <si>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</si>
  <si>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</si>
  <si>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</si>
  <si>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</si>
  <si>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</si>
  <si>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</si>
  <si>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</si>
  <si>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</si>
  <si>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</si>
  <si>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</si>
  <si>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</si>
  <si>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</si>
  <si>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</si>
  <si>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</si>
  <si>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</si>
  <si>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</si>
  <si>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</si>
  <si>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</si>
  <si>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</si>
  <si>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</si>
  <si>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</si>
  <si>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</si>
  <si>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</si>
  <si>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</si>
  <si>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</si>
  <si>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</si>
  <si>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</si>
  <si>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</si>
  <si>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</si>
  <si>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</si>
  <si>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</si>
  <si>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</si>
  <si>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</si>
  <si>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</si>
  <si>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</si>
  <si>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</si>
  <si>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</si>
  <si>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</si>
  <si>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</si>
  <si>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</si>
  <si>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</si>
  <si>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</si>
  <si>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</si>
  <si>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</si>
  <si>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</si>
  <si>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</si>
  <si>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</si>
  <si>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</si>
  <si>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</si>
  <si>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</si>
  <si>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</si>
  <si>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</si>
  <si>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</si>
  <si>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</si>
  <si>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</si>
  <si>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</si>
  <si>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</si>
  <si>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</si>
  <si>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</si>
  <si>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</si>
  <si>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</si>
  <si>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</si>
  <si>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</si>
  <si>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</si>
  <si>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</si>
  <si>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</si>
  <si>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</si>
  <si>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</si>
  <si>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</si>
  <si>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</si>
  <si>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</si>
  <si>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</si>
  <si>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</si>
  <si>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</si>
  <si>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</si>
  <si>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</si>
  <si>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</si>
  <si>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</si>
  <si>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</si>
  <si>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</si>
  <si>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</si>
  <si>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</si>
  <si>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</si>
  <si>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</si>
  <si>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</si>
  <si>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</si>
  <si>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</si>
  <si>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</si>
  <si>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</si>
  <si>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</si>
  <si>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</si>
  <si>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</si>
  <si>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</si>
  <si>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</si>
  <si>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</si>
  <si>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</si>
  <si>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</si>
  <si>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</si>
  <si>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</si>
  <si>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</si>
  <si>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</si>
  <si>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</si>
  <si>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</si>
  <si>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</si>
  <si>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</si>
  <si>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</si>
  <si>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</si>
  <si>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</si>
  <si>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</si>
  <si>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</si>
  <si>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</si>
  <si>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</si>
  <si>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</si>
  <si>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</si>
  <si>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</si>
  <si>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</si>
  <si>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</si>
  <si>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</si>
  <si>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</si>
  <si>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</si>
  <si>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</si>
  <si>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</si>
  <si>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</si>
  <si>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</si>
  <si>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</si>
  <si>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</si>
  <si>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</si>
  <si>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</si>
  <si>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</si>
  <si>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</si>
  <si>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</si>
  <si>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</si>
  <si>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</si>
  <si>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</si>
  <si>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</si>
  <si>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</si>
  <si>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</si>
  <si>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</si>
  <si>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</si>
  <si>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</si>
  <si>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</si>
  <si>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</si>
  <si>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</si>
  <si>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</si>
  <si>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</si>
  <si>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</si>
  <si>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</si>
  <si>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</si>
  <si>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</si>
  <si>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</si>
  <si>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</si>
  <si>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</si>
  <si>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</si>
  <si>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</si>
  <si>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</si>
  <si>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</si>
  <si>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</si>
  <si>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</si>
  <si>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</si>
  <si>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</si>
  <si>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</si>
  <si>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</si>
  <si>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</si>
  <si>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</si>
  <si>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</si>
  <si>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</si>
  <si>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</si>
  <si>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</si>
  <si>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</si>
  <si>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</si>
  <si>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</si>
  <si>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</si>
  <si>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</si>
  <si>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</si>
  <si>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</si>
  <si>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</si>
  <si>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</si>
  <si>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</si>
  <si>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</si>
  <si>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</si>
  <si>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</si>
  <si>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</si>
  <si>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</si>
  <si>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</si>
  <si>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</si>
  <si>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</si>
  <si>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</si>
  <si>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</si>
  <si>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</si>
  <si>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</si>
  <si>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</si>
  <si>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</si>
  <si>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</si>
  <si>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</si>
  <si>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</si>
  <si>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</si>
  <si>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</si>
  <si>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</si>
  <si>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</si>
  <si>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</si>
  <si>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</si>
  <si>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</si>
  <si>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</si>
  <si>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</si>
  <si>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</si>
  <si>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</si>
  <si>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</si>
  <si>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</si>
  <si>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</si>
  <si>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</si>
  <si>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</si>
  <si>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</si>
  <si>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</si>
  <si>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</si>
  <si>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</si>
  <si>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</si>
  <si>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</si>
  <si>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</si>
  <si>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</si>
  <si>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</si>
  <si>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</si>
  <si>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</si>
  <si>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</si>
  <si>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</si>
  <si>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</si>
  <si>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</si>
  <si>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</si>
  <si>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</si>
  <si>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</si>
  <si>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</si>
  <si>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</si>
  <si>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</si>
  <si>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</si>
  <si>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</si>
  <si>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</si>
  <si>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</si>
  <si>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</si>
  <si>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</si>
  <si>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</si>
  <si>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</si>
  <si>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</si>
  <si>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</si>
  <si>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</si>
  <si>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</si>
  <si>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</si>
  <si>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</si>
  <si>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</si>
  <si>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</si>
  <si>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</si>
  <si>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</si>
  <si>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</si>
  <si>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</si>
  <si>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</si>
  <si>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</si>
  <si>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</si>
  <si>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</si>
  <si>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</si>
  <si>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</si>
  <si>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</si>
  <si>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</si>
  <si>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</si>
  <si>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</si>
  <si>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</si>
  <si>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</si>
  <si>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</si>
  <si>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</si>
  <si>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</si>
  <si>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</si>
  <si>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</si>
  <si>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</si>
  <si>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</si>
  <si>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</si>
  <si>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</si>
  <si>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</si>
  <si>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</si>
  <si>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</si>
  <si>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</si>
  <si>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</si>
  <si>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</si>
  <si>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</si>
  <si>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</si>
  <si>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</si>
  <si>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</si>
  <si>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</si>
  <si>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</si>
  <si>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</si>
  <si>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</si>
  <si>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</si>
  <si>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</si>
  <si>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</si>
  <si>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</si>
  <si>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</si>
  <si>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</si>
  <si>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</si>
  <si>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</si>
  <si>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</si>
  <si>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</si>
  <si>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</si>
  <si>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</si>
  <si>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</si>
  <si>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</si>
  <si>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</si>
  <si>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</si>
  <si>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</si>
  <si>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</si>
  <si>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</si>
  <si>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</si>
  <si>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</si>
  <si>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</si>
  <si>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</si>
  <si>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</si>
  <si>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</si>
  <si>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</si>
  <si>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</si>
  <si>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</si>
  <si>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</si>
  <si>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</si>
  <si>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</si>
  <si>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</si>
  <si>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</si>
  <si>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</si>
  <si>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</si>
  <si>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</si>
  <si>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</si>
  <si>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</si>
  <si>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</si>
  <si>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</si>
  <si>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</si>
  <si>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</si>
  <si>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</si>
  <si>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</si>
  <si>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</si>
  <si>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</si>
  <si>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</si>
  <si>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</si>
  <si>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</si>
  <si>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</si>
  <si>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</si>
  <si>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</si>
  <si>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</si>
  <si>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</si>
  <si>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</si>
  <si>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</si>
  <si>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</si>
  <si>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</si>
  <si>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</si>
  <si>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</si>
  <si>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</si>
  <si>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</si>
  <si>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</si>
  <si>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</si>
  <si>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</si>
  <si>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</si>
  <si>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</si>
  <si>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</si>
  <si>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</si>
  <si>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</si>
  <si>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</si>
  <si>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</si>
  <si>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</si>
  <si>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</si>
  <si>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</si>
  <si>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</si>
  <si>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</si>
  <si>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</si>
  <si>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</si>
  <si>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</si>
  <si>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</si>
  <si>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</si>
  <si>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</si>
  <si>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</si>
  <si>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</si>
  <si>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</si>
  <si>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</si>
  <si>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</si>
  <si>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</si>
  <si>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</si>
  <si>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</si>
  <si>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</si>
  <si>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</si>
  <si>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</si>
  <si>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</si>
  <si>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</si>
  <si>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</si>
  <si>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</si>
  <si>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</si>
  <si>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</si>
  <si>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</si>
  <si>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</si>
  <si>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</si>
  <si>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</si>
  <si>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</si>
  <si>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</si>
  <si>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</si>
  <si>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</si>
  <si>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</si>
  <si>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</si>
  <si>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</si>
  <si>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</si>
  <si>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</si>
  <si>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</si>
  <si>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</si>
  <si>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</si>
  <si>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</si>
  <si>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</si>
  <si>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</si>
  <si>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</si>
  <si>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</si>
  <si>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</si>
  <si>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</si>
  <si>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</si>
  <si>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</si>
  <si>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</si>
  <si>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</si>
  <si>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</si>
  <si>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</si>
  <si>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</si>
  <si>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</si>
  <si>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</si>
  <si>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</si>
  <si>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</si>
  <si>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</si>
  <si>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</si>
  <si>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</si>
  <si>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</si>
  <si>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</si>
  <si>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</si>
  <si>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</si>
  <si>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</si>
  <si>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</si>
  <si>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</si>
  <si>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</si>
  <si>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</si>
  <si>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</si>
  <si>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</si>
  <si>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</si>
  <si>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</si>
  <si>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</si>
  <si>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</si>
  <si>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</si>
  <si>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</si>
  <si>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</si>
  <si>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</si>
  <si>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</si>
  <si>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</si>
  <si>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</si>
  <si>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</si>
  <si>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</si>
  <si>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</si>
  <si>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</si>
  <si>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</si>
  <si>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</si>
  <si>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</si>
  <si>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</si>
  <si>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</si>
  <si>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</si>
  <si>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</si>
  <si>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</si>
  <si>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</si>
  <si>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</si>
  <si>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</si>
  <si>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</si>
  <si>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</si>
  <si>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</si>
  <si>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</si>
  <si>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</si>
  <si>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</si>
  <si>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</si>
  <si>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</si>
  <si>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</si>
  <si>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</si>
  <si>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</si>
  <si>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</si>
  <si>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</si>
  <si>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</si>
  <si>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</si>
  <si>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</si>
  <si>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</si>
  <si>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</si>
  <si>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</si>
  <si>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</si>
  <si>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</si>
  <si>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</si>
  <si>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</si>
  <si>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</si>
  <si>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</si>
  <si>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</si>
  <si>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</si>
  <si>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</si>
  <si>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</si>
  <si>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</si>
  <si>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</si>
  <si>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</si>
  <si>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</si>
  <si>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</si>
  <si>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</si>
  <si>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</si>
  <si>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</si>
  <si>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</si>
  <si>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</si>
  <si>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</si>
  <si>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</si>
  <si>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</si>
  <si>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</si>
  <si>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</si>
  <si>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</si>
  <si>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</si>
  <si>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</si>
  <si>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</si>
  <si>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</si>
  <si>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</si>
  <si>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</si>
  <si>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</si>
  <si>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</si>
  <si>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</si>
  <si>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</si>
  <si>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</si>
  <si>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</si>
  <si>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</si>
  <si>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</si>
  <si>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</si>
  <si>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</si>
  <si>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</si>
  <si>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</si>
  <si>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</si>
  <si>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</si>
  <si>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</si>
  <si>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</si>
  <si>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</si>
  <si>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</si>
  <si>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</si>
  <si>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</si>
  <si>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</si>
  <si>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</si>
  <si>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</si>
  <si>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</si>
  <si>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</si>
  <si>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</si>
  <si>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</si>
  <si>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</si>
  <si>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</si>
  <si>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</si>
  <si>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</si>
  <si>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</si>
  <si>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</si>
  <si>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</si>
  <si>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</si>
  <si>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</si>
  <si>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</si>
  <si>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</si>
  <si>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</si>
  <si>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</si>
  <si>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</si>
  <si>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</si>
  <si>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</si>
  <si>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</si>
  <si>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</si>
  <si>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</si>
  <si>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</si>
  <si>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</si>
  <si>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</si>
  <si>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</si>
  <si>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</si>
  <si>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</si>
  <si>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</si>
  <si>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</si>
  <si>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</si>
  <si>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</si>
  <si>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</si>
  <si>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</si>
  <si>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</si>
  <si>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</si>
  <si>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</si>
  <si>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</si>
  <si>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</si>
  <si>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</si>
  <si>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</si>
  <si>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</si>
  <si>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</si>
  <si>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</si>
  <si>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</si>
  <si>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</si>
  <si>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</si>
  <si>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</si>
  <si>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</si>
  <si>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</si>
  <si>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</si>
  <si>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</si>
  <si>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</si>
  <si>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</si>
  <si>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</si>
  <si>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</si>
  <si>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</si>
  <si>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</si>
  <si>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</si>
  <si>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</si>
  <si>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</si>
  <si>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</si>
  <si>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</si>
  <si>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</si>
  <si>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</si>
  <si>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</si>
  <si>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</si>
  <si>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</si>
  <si>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</si>
  <si>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</si>
  <si>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</si>
  <si>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</si>
  <si>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</si>
  <si>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</si>
  <si>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</si>
  <si>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</si>
  <si>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</si>
  <si>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</si>
  <si>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</si>
  <si>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</si>
  <si>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</si>
  <si>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</si>
  <si>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</si>
  <si>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</si>
  <si>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</si>
  <si>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</si>
  <si>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</si>
  <si>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</si>
  <si>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</si>
  <si>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</si>
  <si>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</si>
  <si>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</si>
  <si>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</si>
  <si>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</si>
  <si>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</si>
  <si>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</si>
  <si>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</si>
  <si>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</si>
  <si>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</si>
  <si>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</si>
  <si>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</si>
  <si>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</si>
  <si>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</si>
  <si>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</si>
  <si>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</si>
  <si>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</si>
  <si>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</si>
  <si>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</si>
  <si>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</si>
  <si>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</si>
  <si>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</si>
  <si>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</si>
  <si>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</si>
  <si>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</si>
  <si>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</si>
  <si>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</si>
  <si>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</si>
  <si>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</si>
  <si>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</si>
  <si>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</si>
  <si>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</si>
  <si>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</si>
  <si>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</si>
  <si>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</si>
  <si>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</si>
  <si>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</si>
  <si>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</si>
  <si>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</si>
  <si>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</si>
  <si>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</si>
  <si>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</si>
  <si>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</si>
  <si>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</si>
  <si>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</si>
  <si>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</si>
  <si>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</si>
  <si>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</si>
  <si>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</si>
  <si>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</si>
  <si>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</si>
  <si>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</si>
  <si>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</si>
  <si>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</si>
  <si>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</si>
  <si>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</si>
  <si>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</si>
  <si>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</si>
  <si>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</si>
  <si>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</si>
  <si>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</si>
  <si>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</si>
  <si>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</si>
  <si>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</si>
  <si>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</si>
  <si>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</si>
  <si>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</si>
  <si>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</si>
  <si>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</si>
  <si>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</si>
  <si>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</si>
  <si>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</si>
  <si>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</si>
  <si>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</si>
  <si>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</si>
  <si>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</si>
  <si>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</si>
  <si>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</si>
  <si>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</si>
  <si>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</si>
  <si>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</si>
  <si>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</si>
  <si>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</si>
  <si>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</si>
  <si>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</si>
  <si>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</si>
  <si>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</si>
  <si>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</si>
  <si>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</si>
  <si>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</si>
  <si>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</si>
  <si>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</si>
  <si>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</si>
  <si>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</si>
  <si>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</si>
  <si>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</si>
  <si>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</si>
  <si>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</si>
  <si>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</si>
  <si>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</si>
  <si>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</si>
  <si>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</si>
  <si>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</si>
  <si>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</si>
  <si>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</si>
  <si>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</si>
  <si>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</si>
  <si>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</si>
  <si>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</si>
  <si>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</si>
  <si>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</si>
  <si>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</si>
  <si>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</si>
  <si>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</si>
  <si>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</si>
  <si>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</si>
  <si>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</si>
  <si>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</si>
  <si>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</si>
  <si>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</si>
  <si>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</si>
  <si>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</si>
  <si>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</si>
  <si>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</si>
  <si>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</si>
  <si>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</si>
  <si>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</si>
  <si>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</si>
  <si>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</si>
  <si>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</si>
  <si>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</si>
  <si>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</si>
  <si>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</si>
  <si>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</si>
  <si>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</si>
  <si>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</si>
  <si>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</si>
  <si>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</si>
  <si>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</si>
  <si>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</si>
  <si>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</si>
  <si>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</si>
  <si>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</si>
  <si>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</si>
  <si>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</si>
  <si>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</si>
  <si>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</si>
  <si>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</si>
  <si>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</si>
  <si>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</si>
  <si>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</si>
  <si>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</si>
  <si>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</si>
  <si>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</si>
  <si>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</si>
  <si>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</si>
  <si>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</si>
  <si>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</si>
  <si>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</si>
  <si>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</si>
  <si>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</si>
  <si>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</si>
  <si>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</si>
  <si>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</si>
  <si>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</si>
  <si>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</si>
  <si>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</si>
  <si>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</si>
  <si>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</si>
  <si>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</si>
  <si>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</si>
  <si>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</si>
  <si>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</si>
  <si>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</si>
  <si>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</si>
  <si>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</si>
  <si>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</si>
  <si>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</si>
  <si>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</si>
  <si>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</si>
  <si>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</si>
  <si>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</si>
  <si>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</si>
  <si>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</si>
  <si>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</si>
  <si>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</si>
  <si>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</si>
  <si>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</si>
  <si>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</si>
  <si>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</si>
  <si>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</si>
  <si>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</si>
  <si>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</si>
  <si>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</si>
  <si>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</si>
  <si>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</si>
  <si>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</si>
  <si>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</si>
  <si>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</si>
  <si>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</si>
  <si>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</si>
  <si>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</si>
  <si>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</si>
  <si>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</si>
  <si>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</si>
  <si>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</si>
  <si>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</si>
  <si>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</si>
  <si>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</si>
  <si>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</si>
  <si>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</si>
  <si>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</si>
  <si>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</si>
  <si>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</si>
  <si>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</si>
  <si>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</si>
  <si>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</si>
  <si>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</si>
  <si>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</si>
  <si>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</si>
  <si>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</si>
  <si>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</si>
  <si>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</si>
  <si>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</si>
  <si>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</si>
  <si>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</si>
  <si>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</si>
  <si>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</si>
  <si>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</si>
  <si>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</si>
  <si>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</si>
  <si>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</si>
  <si>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</si>
  <si>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</si>
  <si>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</si>
  <si>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</si>
  <si>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</si>
  <si>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</si>
  <si>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</si>
  <si>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</si>
  <si>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</si>
  <si>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</si>
  <si>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</si>
  <si>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</si>
  <si>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</si>
  <si>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</si>
  <si>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</si>
  <si>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</si>
  <si>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</si>
  <si>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</si>
  <si>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</si>
  <si>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</si>
  <si>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</si>
  <si>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</si>
  <si>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</si>
  <si>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</si>
  <si>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</si>
  <si>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</si>
  <si>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</si>
  <si>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</si>
  <si>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</si>
  <si>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</si>
  <si>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</si>
  <si>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</si>
  <si>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</si>
  <si>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</si>
  <si>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</si>
  <si>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</si>
  <si>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</si>
  <si>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</si>
  <si>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</si>
  <si>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</si>
  <si>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</si>
  <si>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</si>
  <si>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</si>
  <si>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</si>
  <si>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</si>
  <si>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</si>
  <si>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</si>
  <si>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</si>
  <si>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</si>
  <si>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</si>
  <si>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</si>
  <si>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</si>
  <si>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</si>
  <si>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</si>
  <si>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</si>
  <si>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</si>
  <si>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</si>
  <si>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</si>
  <si>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</si>
  <si>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</si>
  <si>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</si>
  <si>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</si>
  <si>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</si>
  <si>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</si>
  <si>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</si>
  <si>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</si>
  <si>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</si>
  <si>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</si>
  <si>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</si>
  <si>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</si>
  <si>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</si>
  <si>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</si>
  <si>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</si>
  <si>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</si>
  <si>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</si>
  <si>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</si>
  <si>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</si>
  <si>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</si>
  <si>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</si>
  <si>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</si>
  <si>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</si>
  <si>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</si>
  <si>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</si>
  <si>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</si>
  <si>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</si>
  <si>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</si>
  <si>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</si>
  <si>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</si>
  <si>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</si>
  <si>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</si>
  <si>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</si>
  <si>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</si>
  <si>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</si>
  <si>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</si>
  <si>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</si>
  <si>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</si>
  <si>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</si>
  <si>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</si>
  <si>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</si>
  <si>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</si>
  <si>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</si>
  <si>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</si>
  <si>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</si>
  <si>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</si>
  <si>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</si>
  <si>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</si>
  <si>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</si>
  <si>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</si>
  <si>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</si>
  <si>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</si>
  <si>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</si>
  <si>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</si>
  <si>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</si>
  <si>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</si>
  <si>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</si>
  <si>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</si>
  <si>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</si>
  <si>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</si>
  <si>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</si>
  <si>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</si>
  <si>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</si>
  <si>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</si>
  <si>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</si>
  <si>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</si>
  <si>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</si>
  <si>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</si>
  <si>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</si>
  <si>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</si>
  <si>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</si>
  <si>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</si>
  <si>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</si>
  <si>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</si>
  <si>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</si>
  <si>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</si>
  <si>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</si>
  <si>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</si>
  <si>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</si>
  <si>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</si>
  <si>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</si>
  <si>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</si>
  <si>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</si>
  <si>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</si>
  <si>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</si>
  <si>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</si>
  <si>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</si>
  <si>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</si>
  <si>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</si>
  <si>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</si>
  <si>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</si>
  <si>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</si>
  <si>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</si>
  <si>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</si>
  <si>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</si>
  <si>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</si>
  <si>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</si>
  <si>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</si>
  <si>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</si>
  <si>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</si>
  <si>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</si>
  <si>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</si>
  <si>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</si>
  <si>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</si>
  <si>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</si>
  <si>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</si>
  <si>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</si>
  <si>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</si>
  <si>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</si>
  <si>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</si>
  <si>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</si>
  <si>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</si>
  <si>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</si>
  <si>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</si>
  <si>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</si>
  <si>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</si>
  <si>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</si>
  <si>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</si>
  <si>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</si>
  <si>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</si>
  <si>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</si>
  <si>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</si>
  <si>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</si>
  <si>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</si>
  <si>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</si>
  <si>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</si>
  <si>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</si>
  <si>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</si>
  <si>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</si>
  <si>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</si>
  <si>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</si>
  <si>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</si>
  <si>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</si>
  <si>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</si>
  <si>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</si>
  <si>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</si>
  <si>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</si>
  <si>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</si>
  <si>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</si>
  <si>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</si>
  <si>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</si>
  <si>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</si>
  <si>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</si>
  <si>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</si>
  <si>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</si>
  <si>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</si>
  <si>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</si>
  <si>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</si>
  <si>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</si>
  <si>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</si>
  <si>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</si>
  <si>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</si>
  <si>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</si>
  <si>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</si>
  <si>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</si>
  <si>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</si>
  <si>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</si>
  <si>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</si>
  <si>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</si>
  <si>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</si>
  <si>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</si>
  <si>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</si>
  <si>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</si>
  <si>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</si>
  <si>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</si>
  <si>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</si>
  <si>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</si>
  <si>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</si>
  <si>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</si>
  <si>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</si>
  <si>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</si>
  <si>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</si>
  <si>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</si>
  <si>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</si>
  <si>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</si>
  <si>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</si>
  <si>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</si>
  <si>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</si>
  <si>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</si>
  <si>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</si>
  <si>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</si>
  <si>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</si>
  <si>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</si>
  <si>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</si>
  <si>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</si>
  <si>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</si>
  <si>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</si>
  <si>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</si>
  <si>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</si>
  <si>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</si>
  <si>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</si>
  <si>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</si>
  <si>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</si>
  <si>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</si>
  <si>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</si>
  <si>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</si>
  <si>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</si>
  <si>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</si>
  <si>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</si>
  <si>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</si>
  <si>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</si>
  <si>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</si>
  <si>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</si>
  <si>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</si>
  <si>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</si>
  <si>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</si>
  <si>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</si>
  <si>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</si>
  <si>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</si>
  <si>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</si>
  <si>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</si>
  <si>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</si>
  <si>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</si>
  <si>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</si>
  <si>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</si>
  <si>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</si>
  <si>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</si>
  <si>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</si>
  <si>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</si>
  <si>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</si>
  <si>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</si>
  <si>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</si>
  <si>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</si>
  <si>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</si>
  <si>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</si>
  <si>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</si>
  <si>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</si>
  <si>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</si>
  <si>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</si>
  <si>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</si>
  <si>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</si>
  <si>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</si>
  <si>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</si>
  <si>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</si>
  <si>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</si>
  <si>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</si>
  <si>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</si>
  <si>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</si>
  <si>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</si>
  <si>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</si>
  <si>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</si>
  <si>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</si>
  <si>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</si>
  <si>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</si>
  <si>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</si>
  <si>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</si>
  <si>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</si>
  <si>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</si>
  <si>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</si>
  <si>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</si>
  <si>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</si>
  <si>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</si>
  <si>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</si>
  <si>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</si>
  <si>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</si>
  <si>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</si>
  <si>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</si>
  <si>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</si>
  <si>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</si>
  <si>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</si>
  <si>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</si>
  <si>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</si>
  <si>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</si>
  <si>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</si>
  <si>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</si>
  <si>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</si>
  <si>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</si>
  <si>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</si>
  <si>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</si>
  <si>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</si>
  <si>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</si>
  <si>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</si>
  <si>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</si>
  <si>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</si>
  <si>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</si>
  <si>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</si>
  <si>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</si>
  <si>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</si>
  <si>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</si>
  <si>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</si>
  <si>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</si>
  <si>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</si>
  <si>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</si>
  <si>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</si>
  <si>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</si>
  <si>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</si>
  <si>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</si>
  <si>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</si>
  <si>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</si>
  <si>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</si>
  <si>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</si>
  <si>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</si>
  <si>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</si>
  <si>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</si>
  <si>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</si>
  <si>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</si>
  <si>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</si>
  <si>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</si>
  <si>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</si>
  <si>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</si>
  <si>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</si>
  <si>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</si>
  <si>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</si>
  <si>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</si>
  <si>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</si>
  <si>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</si>
  <si>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</si>
  <si>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</si>
  <si>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</si>
  <si>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</si>
  <si>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</si>
  <si>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</si>
  <si>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</si>
  <si>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</si>
  <si>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</si>
  <si>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</si>
  <si>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</si>
  <si>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</si>
  <si>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</si>
  <si>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</si>
  <si>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</si>
  <si>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</si>
  <si>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</si>
  <si>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</si>
  <si>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</si>
  <si>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</si>
  <si>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</si>
  <si>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</si>
  <si>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</si>
  <si>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</si>
  <si>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</si>
  <si>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</si>
  <si>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</si>
  <si>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</si>
  <si>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</si>
  <si>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</si>
  <si>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</si>
  <si>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</si>
  <si>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</si>
  <si>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</si>
  <si>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</si>
  <si>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</si>
  <si>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</si>
  <si>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</si>
  <si>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</si>
  <si>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</si>
  <si>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</si>
  <si>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</si>
  <si>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</si>
  <si>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</si>
  <si>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</si>
  <si>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</si>
  <si>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</si>
  <si>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</si>
  <si>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</si>
  <si>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</si>
  <si>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</si>
  <si>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</si>
  <si>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</si>
  <si>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</si>
  <si>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</si>
  <si>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</si>
  <si>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</si>
  <si>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</si>
  <si>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</si>
  <si>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</si>
  <si>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</si>
  <si>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</si>
  <si>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</si>
  <si>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</si>
  <si>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</si>
  <si>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</si>
  <si>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</si>
  <si>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</si>
  <si>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</si>
  <si>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</si>
  <si>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</si>
  <si>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</si>
  <si>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</si>
  <si>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</si>
  <si>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</si>
  <si>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</si>
  <si>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</si>
  <si>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</si>
  <si>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</si>
  <si>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</si>
  <si>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</si>
  <si>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</si>
  <si>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</si>
  <si>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</si>
  <si>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</si>
  <si>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</si>
  <si>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</si>
  <si>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</si>
  <si>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</si>
  <si>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</si>
  <si>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</si>
  <si>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</si>
  <si>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</si>
  <si>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</si>
  <si>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</si>
  <si>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</si>
  <si>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</si>
  <si>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</si>
  <si>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</si>
  <si>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</si>
  <si>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</si>
  <si>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</si>
  <si>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</si>
  <si>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</si>
  <si>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</si>
  <si>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</si>
  <si>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</si>
  <si>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</si>
  <si>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</si>
  <si>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</si>
  <si>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</si>
  <si>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</si>
  <si>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</si>
  <si>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</si>
  <si>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</si>
  <si>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</si>
  <si>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</si>
  <si>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</si>
  <si>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</si>
  <si>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</si>
  <si>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</si>
  <si>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</si>
  <si>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</si>
  <si>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</si>
  <si>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</si>
  <si>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</si>
  <si>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</si>
  <si>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</si>
  <si>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</si>
  <si>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</si>
  <si>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</si>
  <si>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</si>
  <si>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</si>
  <si>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</si>
  <si>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</si>
  <si>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</si>
  <si>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</si>
  <si>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</si>
  <si>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</si>
  <si>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</si>
  <si>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</si>
  <si>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</si>
  <si>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</si>
  <si>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</si>
  <si>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</si>
  <si>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</si>
  <si>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</si>
  <si>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</si>
  <si>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</si>
  <si>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</si>
  <si>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</si>
  <si>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</si>
  <si>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</si>
  <si>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</si>
  <si>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</si>
  <si>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</si>
  <si>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</si>
  <si>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</si>
  <si>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</si>
  <si>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</si>
  <si>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</si>
  <si>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</si>
  <si>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</si>
  <si>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</si>
  <si>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</si>
  <si>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</si>
  <si>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</si>
  <si>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</si>
  <si>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</si>
  <si>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</si>
  <si>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</si>
  <si>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</si>
  <si>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</si>
  <si>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</si>
  <si>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</si>
  <si>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</si>
  <si>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</si>
  <si>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</si>
  <si>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</si>
  <si>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</si>
  <si>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</si>
  <si>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</si>
  <si>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</si>
  <si>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</si>
  <si>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</si>
  <si>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</si>
  <si>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</si>
  <si>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</si>
  <si>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</si>
  <si>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</si>
  <si>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</si>
  <si>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</si>
  <si>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</si>
  <si>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</si>
  <si>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</si>
  <si>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</si>
  <si>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</si>
  <si>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</si>
  <si>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</si>
  <si>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</si>
  <si>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</si>
  <si>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</si>
  <si>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</si>
  <si>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</si>
  <si>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</si>
  <si>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</si>
  <si>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</si>
  <si>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</si>
  <si>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</si>
  <si>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</si>
  <si>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</si>
  <si>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</si>
  <si>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</si>
  <si>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</si>
  <si>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</si>
  <si>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</si>
  <si>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</si>
  <si>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</si>
  <si>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</si>
  <si>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</si>
  <si>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</si>
  <si>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</si>
  <si>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</si>
  <si>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</si>
  <si>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</si>
  <si>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</si>
  <si>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</si>
  <si>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</si>
  <si>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</si>
  <si>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</si>
  <si>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</si>
  <si>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</si>
  <si>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</si>
  <si>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</si>
  <si>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</si>
  <si>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</si>
  <si>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</si>
  <si>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</si>
  <si>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</si>
  <si>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</si>
  <si>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</si>
  <si>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</si>
  <si>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</si>
  <si>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</si>
  <si>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</si>
  <si>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</si>
  <si>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</si>
  <si>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</si>
  <si>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</si>
  <si>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</si>
  <si>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</si>
  <si>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</si>
  <si>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</si>
  <si>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</si>
  <si>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</si>
  <si>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</si>
  <si>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</si>
  <si>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</si>
  <si>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</si>
  <si>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</si>
  <si>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</si>
  <si>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</si>
  <si>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</si>
  <si>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</si>
  <si>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</si>
  <si>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</si>
  <si>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</si>
  <si>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</si>
  <si>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</si>
  <si>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</si>
  <si>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</si>
  <si>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</si>
  <si>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</si>
  <si>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</si>
  <si>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</si>
  <si>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</si>
  <si>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</si>
  <si>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</si>
  <si>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</si>
  <si>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</si>
  <si>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</si>
  <si>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</si>
  <si>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</si>
  <si>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</si>
  <si>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</si>
  <si>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</si>
  <si>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</si>
  <si>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</si>
  <si>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</si>
  <si>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</si>
  <si>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</si>
  <si>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</si>
  <si>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</si>
  <si>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</si>
  <si>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</si>
  <si>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</si>
  <si>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</si>
  <si>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</si>
  <si>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</si>
  <si>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</si>
  <si>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</si>
  <si>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</si>
  <si>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</si>
  <si>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</si>
  <si>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</si>
  <si>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</si>
  <si>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</si>
  <si>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</si>
  <si>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</si>
  <si>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</si>
  <si>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</si>
  <si>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</si>
  <si>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</si>
  <si>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</si>
  <si>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</si>
  <si>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</si>
  <si>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</si>
  <si>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</si>
  <si>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</si>
  <si>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</si>
  <si>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</si>
  <si>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</si>
  <si>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</si>
  <si>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</si>
  <si>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</si>
  <si>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</si>
  <si>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</si>
  <si>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</si>
  <si>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</si>
  <si>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</si>
  <si>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</si>
  <si>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</si>
  <si>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</si>
  <si>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</si>
  <si>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</si>
  <si>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</si>
  <si>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</si>
  <si>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</si>
  <si>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</si>
  <si>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</si>
  <si>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</si>
  <si>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</si>
  <si>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</si>
  <si>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</si>
  <si>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</si>
  <si>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</si>
  <si>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</si>
  <si>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</si>
  <si>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</si>
  <si>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</si>
  <si>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</si>
  <si>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</si>
  <si>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</si>
  <si>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</si>
  <si>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</si>
  <si>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</si>
  <si>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</si>
  <si>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</si>
  <si>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</si>
  <si>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</si>
  <si>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</si>
  <si>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</si>
  <si>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</si>
  <si>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</si>
  <si>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</si>
  <si>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</si>
  <si>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</si>
  <si>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</si>
  <si>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</si>
  <si>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</si>
  <si>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</si>
  <si>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</si>
  <si>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</si>
  <si>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</si>
  <si>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</si>
  <si>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</si>
  <si>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</si>
  <si>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</si>
  <si>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</si>
  <si>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</si>
  <si>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</si>
  <si>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</si>
  <si>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</si>
  <si>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</si>
  <si>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</si>
  <si>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</si>
  <si>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</si>
  <si>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</si>
  <si>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</si>
  <si>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</si>
  <si>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</si>
  <si>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</si>
  <si>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</si>
  <si>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</si>
  <si>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</si>
  <si>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</si>
  <si>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</si>
  <si>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</si>
  <si>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</si>
  <si>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</si>
  <si>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</si>
  <si>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</si>
  <si>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</si>
  <si>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</si>
  <si>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</si>
  <si>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</si>
  <si>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</si>
  <si>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</si>
  <si>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</si>
  <si>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</si>
  <si>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</si>
  <si>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</si>
  <si>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</si>
  <si>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</si>
  <si>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</si>
  <si>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</si>
  <si>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</si>
  <si>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</si>
  <si>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</si>
  <si>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</si>
  <si>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</si>
  <si>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</si>
  <si>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</si>
  <si>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</si>
  <si>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</si>
  <si>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</si>
  <si>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</si>
  <si>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</si>
  <si>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</si>
  <si>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</si>
  <si>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</si>
  <si>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</si>
  <si>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</si>
  <si>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</si>
  <si>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</si>
  <si>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</si>
  <si>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</si>
  <si>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</si>
  <si>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</si>
  <si>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</si>
  <si>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</si>
  <si>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</si>
  <si>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</si>
  <si>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</si>
  <si>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</si>
  <si>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</si>
  <si>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</si>
  <si>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</si>
  <si>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</si>
  <si>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</si>
  <si>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</si>
  <si>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</si>
  <si>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</si>
  <si>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</si>
  <si>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</si>
  <si>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</si>
  <si>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</si>
  <si>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</si>
  <si>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</si>
  <si>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</si>
  <si>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</si>
  <si>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</si>
  <si>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</si>
  <si>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</si>
  <si>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</si>
  <si>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</si>
  <si>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</si>
  <si>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</si>
  <si>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</si>
  <si>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</si>
  <si>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</si>
  <si>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</si>
  <si>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</si>
  <si>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</si>
  <si>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</si>
  <si>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</si>
  <si>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</si>
  <si>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</si>
  <si>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</si>
  <si>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</si>
  <si>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</si>
  <si>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</si>
  <si>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</si>
  <si>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</si>
  <si>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</si>
  <si>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</si>
  <si>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</si>
  <si>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</si>
  <si>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</si>
  <si>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</si>
  <si>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</si>
  <si>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</si>
  <si>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</si>
  <si>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</si>
  <si>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</si>
  <si>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</si>
  <si>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</si>
  <si>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</si>
  <si>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</si>
  <si>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</si>
  <si>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</si>
  <si>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</si>
  <si>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</si>
  <si>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</si>
  <si>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</si>
  <si>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</si>
  <si>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</si>
  <si>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</si>
  <si>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</si>
  <si>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</si>
  <si>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</si>
  <si>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</si>
  <si>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</si>
  <si>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</si>
  <si>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</si>
  <si>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</si>
  <si>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</si>
  <si>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</si>
  <si>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</si>
  <si>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</si>
  <si>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</si>
  <si>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</si>
  <si>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</si>
  <si>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</si>
  <si>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</si>
  <si>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</si>
  <si>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</si>
  <si>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</si>
  <si>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</si>
  <si>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</si>
  <si>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</si>
  <si>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</si>
  <si>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</si>
  <si>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</si>
  <si>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</si>
  <si>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</si>
  <si>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</si>
  <si>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</si>
  <si>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</si>
  <si>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</si>
  <si>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</si>
  <si>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</si>
  <si>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</si>
  <si>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</si>
  <si>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</si>
  <si>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</si>
  <si>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</si>
  <si>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</si>
  <si>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</si>
  <si>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</si>
  <si>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</si>
  <si>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</si>
  <si>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</si>
  <si>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</si>
  <si>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</si>
  <si>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</si>
  <si>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</si>
  <si>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</si>
  <si>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</si>
  <si>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</si>
  <si>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</si>
  <si>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</si>
  <si>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</si>
  <si>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</si>
  <si>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</si>
  <si>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</si>
  <si>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</si>
  <si>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</si>
  <si>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</si>
  <si>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</si>
  <si>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</si>
  <si>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</si>
  <si>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</si>
  <si>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</si>
  <si>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</si>
  <si>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</si>
  <si>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</si>
  <si>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</si>
  <si>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</si>
  <si>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</si>
  <si>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</si>
  <si>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</si>
  <si>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</si>
  <si>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</si>
  <si>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</si>
  <si>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</si>
  <si>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</si>
  <si>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</si>
  <si>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</si>
  <si>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</si>
  <si>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</si>
  <si>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</si>
  <si>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</si>
  <si>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</si>
  <si>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</si>
  <si>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</si>
  <si>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</si>
  <si>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</si>
  <si>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</si>
  <si>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</si>
  <si>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</si>
  <si>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</si>
  <si>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</si>
  <si>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</si>
  <si>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</si>
  <si>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</si>
  <si>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</si>
  <si>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</si>
  <si>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</si>
  <si>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</si>
  <si>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</si>
  <si>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</si>
  <si>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</si>
  <si>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</si>
  <si>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</si>
  <si>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</si>
  <si>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</si>
  <si>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</si>
  <si>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</si>
  <si>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</si>
  <si>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</si>
  <si>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</si>
  <si>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</si>
  <si>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</si>
  <si>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</si>
  <si>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</si>
  <si>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</si>
  <si>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</si>
  <si>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</si>
  <si>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</si>
  <si>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</si>
  <si>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</si>
  <si>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</si>
  <si>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</si>
  <si>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</si>
  <si>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</si>
  <si>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</si>
  <si>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</si>
  <si>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</si>
  <si>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</si>
  <si>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</si>
  <si>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</si>
  <si>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</si>
  <si>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</si>
  <si>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</si>
  <si>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</si>
  <si>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</si>
  <si>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</si>
  <si>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</si>
  <si>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</si>
  <si>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</si>
  <si>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</si>
  <si>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</si>
  <si>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</si>
  <si>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</si>
  <si>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</si>
  <si>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</si>
  <si>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</si>
  <si>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</si>
  <si>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</si>
  <si>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</si>
  <si>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</si>
  <si>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</si>
  <si>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</si>
  <si>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</si>
  <si>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</si>
  <si>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</si>
  <si>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</si>
  <si>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</si>
  <si>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</si>
  <si>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</si>
  <si>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</si>
  <si>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</si>
  <si>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</si>
  <si>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</si>
  <si>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</si>
  <si>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</si>
  <si>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</si>
  <si>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</si>
  <si>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</si>
  <si>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</si>
  <si>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</si>
  <si>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</si>
  <si>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</si>
  <si>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</si>
  <si>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</si>
  <si>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</si>
  <si>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</si>
  <si>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</si>
  <si>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</si>
  <si>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</si>
  <si>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</si>
  <si>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</si>
  <si>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</si>
  <si>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</si>
  <si>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</si>
  <si>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</si>
  <si>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</si>
  <si>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</si>
  <si>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</si>
  <si>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</si>
  <si>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</si>
  <si>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</si>
  <si>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</si>
  <si>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</si>
  <si>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</si>
  <si>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</si>
  <si>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</si>
  <si>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</si>
  <si>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</si>
  <si>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</si>
  <si>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</si>
  <si>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</si>
  <si>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</si>
  <si>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</si>
  <si>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</si>
  <si>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</si>
  <si>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</si>
  <si>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</si>
  <si>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</si>
  <si>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</si>
  <si>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</si>
  <si>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</si>
  <si>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</si>
  <si>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</si>
  <si>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</si>
  <si>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</si>
  <si>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</si>
  <si>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</si>
  <si>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</si>
  <si>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</si>
  <si>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</si>
  <si>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</si>
  <si>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</si>
  <si>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</si>
  <si>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</si>
  <si>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</si>
  <si>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</si>
  <si>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</si>
  <si>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</si>
  <si>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</si>
  <si>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</si>
  <si>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</si>
  <si>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</si>
  <si>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</si>
  <si>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</si>
  <si>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</si>
  <si>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</si>
  <si>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</si>
  <si>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</si>
  <si>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</si>
  <si>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</si>
  <si>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</si>
  <si>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</si>
  <si>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</si>
  <si>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</si>
  <si>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</si>
  <si>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</si>
  <si>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</si>
  <si>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</si>
  <si>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</si>
  <si>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</si>
  <si>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</si>
  <si>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</si>
  <si>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</si>
  <si>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</si>
  <si>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</si>
  <si>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</si>
  <si>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</si>
  <si>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</si>
  <si>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</si>
  <si>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</si>
  <si>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</si>
  <si>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</si>
  <si>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</si>
  <si>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</si>
  <si>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</si>
  <si>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</si>
  <si>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</si>
  <si>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</si>
  <si>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</si>
  <si>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</si>
  <si>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</si>
  <si>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</si>
  <si>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</si>
  <si>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</si>
  <si>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</si>
  <si>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</si>
  <si>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</si>
  <si>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</si>
  <si>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</si>
  <si>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</si>
  <si>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</si>
  <si>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</si>
  <si>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</si>
  <si>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</si>
  <si>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</si>
  <si>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</si>
  <si>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</si>
  <si>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</si>
  <si>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</si>
  <si>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</si>
  <si>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</si>
  <si>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</si>
  <si>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</si>
  <si>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</si>
  <si>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</si>
  <si>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</si>
  <si>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</si>
  <si>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</si>
  <si>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</si>
  <si>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</si>
  <si>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</si>
  <si>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</si>
  <si>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</si>
  <si>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</si>
  <si>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</si>
  <si>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</si>
  <si>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</si>
  <si>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</si>
  <si>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</si>
  <si>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</si>
  <si>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</si>
  <si>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</si>
  <si>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</si>
  <si>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</si>
  <si>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</si>
  <si>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</si>
  <si>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</si>
  <si>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</si>
  <si>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</si>
  <si>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</si>
  <si>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</si>
  <si>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</si>
  <si>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</si>
  <si>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</si>
  <si>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</si>
  <si>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</si>
  <si>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</si>
  <si>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</si>
  <si>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</si>
  <si>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</si>
  <si>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</si>
  <si>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</si>
  <si>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</si>
  <si>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</si>
  <si>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</si>
  <si>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</si>
  <si>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</si>
  <si>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</si>
  <si>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</si>
  <si>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</si>
  <si>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</si>
  <si>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</si>
  <si>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</si>
  <si>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</si>
  <si>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</si>
  <si>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</si>
  <si>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</si>
  <si>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</si>
  <si>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</si>
  <si>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</si>
  <si>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</si>
  <si>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</si>
  <si>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</si>
  <si>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</si>
  <si>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</si>
  <si>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</si>
  <si>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</si>
  <si>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</si>
  <si>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</si>
  <si>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</si>
  <si>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</si>
  <si>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</si>
  <si>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</si>
  <si>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</si>
  <si>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</si>
  <si>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</si>
  <si>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</si>
  <si>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</si>
  <si>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</si>
  <si>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</si>
  <si>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</si>
  <si>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</si>
  <si>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</si>
  <si>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</si>
  <si>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</si>
  <si>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</si>
  <si>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</si>
  <si>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</si>
  <si>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</si>
  <si>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</si>
  <si>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</si>
  <si>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</si>
  <si>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</si>
  <si>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</si>
  <si>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</si>
  <si>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</si>
  <si>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</si>
  <si>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</si>
  <si>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</si>
  <si>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</si>
  <si>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</si>
  <si>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</si>
  <si>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</si>
  <si>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</si>
  <si>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</si>
  <si>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</si>
  <si>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</si>
  <si>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</si>
  <si>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</si>
  <si>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</si>
  <si>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</si>
  <si>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</si>
  <si>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</si>
  <si>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</si>
  <si>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</si>
  <si>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</si>
  <si>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</si>
  <si>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</si>
  <si>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</si>
  <si>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</si>
  <si>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</si>
  <si>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</si>
  <si>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</si>
  <si>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</si>
  <si>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</si>
  <si>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</si>
  <si>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</si>
  <si>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</si>
  <si>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</si>
  <si>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</si>
  <si>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</si>
  <si>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</si>
  <si>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</si>
  <si>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</si>
  <si>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</si>
  <si>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</si>
  <si>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</si>
  <si>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</si>
  <si>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</si>
  <si>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</si>
  <si>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</si>
  <si>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</si>
  <si>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</si>
  <si>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</si>
  <si>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</si>
  <si>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</si>
  <si>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</si>
  <si>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</si>
  <si>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</si>
  <si>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</si>
  <si>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</si>
  <si>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</si>
  <si>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</si>
  <si>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</si>
  <si>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</si>
  <si>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</si>
  <si>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</si>
  <si>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</si>
  <si>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</si>
  <si>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</si>
  <si>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</si>
  <si>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</si>
  <si>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</si>
  <si>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</si>
  <si>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</si>
  <si>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</si>
  <si>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</si>
  <si>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</si>
  <si>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</si>
  <si>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</si>
  <si>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</si>
  <si>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</si>
  <si>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</si>
  <si>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</si>
  <si>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</si>
  <si>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</si>
  <si>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</si>
  <si>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</si>
  <si>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</si>
  <si>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</si>
  <si>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</si>
  <si>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</si>
  <si>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</si>
  <si>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</si>
  <si>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</si>
  <si>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</si>
  <si>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</si>
  <si>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</si>
  <si>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</si>
  <si>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</si>
  <si>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</si>
  <si>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</si>
  <si>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</si>
  <si>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</si>
  <si>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</si>
  <si>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</si>
  <si>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</si>
  <si>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</si>
  <si>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</si>
  <si>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</si>
  <si>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</si>
  <si>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</si>
  <si>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</si>
  <si>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</si>
  <si>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</si>
  <si>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</si>
  <si>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</si>
  <si>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</si>
  <si>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</si>
  <si>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</si>
  <si>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</si>
  <si>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</si>
  <si>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</si>
  <si>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</si>
  <si>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</si>
  <si>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</si>
  <si>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</si>
  <si>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</si>
  <si>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</si>
  <si>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</si>
  <si>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</si>
  <si>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</si>
  <si>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</si>
  <si>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</si>
  <si>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</si>
  <si>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</si>
  <si>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</si>
  <si>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</si>
  <si>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</si>
  <si>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</si>
  <si>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</si>
  <si>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</si>
  <si>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</si>
  <si>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</si>
  <si>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</si>
  <si>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</si>
  <si>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</si>
  <si>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</si>
  <si>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</si>
  <si>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</si>
  <si>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</si>
  <si>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</si>
  <si>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</si>
  <si>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</si>
  <si>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</si>
  <si>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</si>
  <si>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</si>
  <si>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</si>
  <si>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</si>
  <si>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</si>
  <si>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</si>
  <si>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</si>
  <si>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</si>
  <si>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</si>
  <si>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</si>
  <si>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</si>
  <si>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</si>
  <si>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</si>
  <si>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</si>
  <si>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</si>
  <si>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</si>
  <si>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</si>
  <si>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</si>
  <si>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</si>
  <si>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</si>
  <si>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</si>
  <si>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</si>
  <si>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</si>
  <si>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</si>
  <si>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</si>
  <si>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</si>
  <si>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</si>
  <si>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</si>
  <si>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</si>
  <si>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</si>
  <si>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</si>
  <si>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</si>
  <si>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</si>
  <si>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</si>
  <si>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</si>
  <si>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</si>
  <si>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</si>
  <si>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</si>
  <si>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</si>
  <si>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</si>
  <si>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</si>
  <si>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</si>
  <si>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</si>
  <si>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</si>
  <si>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</si>
  <si>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</si>
  <si>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</si>
  <si>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</si>
  <si>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</si>
  <si>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</si>
  <si>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</si>
  <si>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</si>
  <si>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</si>
  <si>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</si>
  <si>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</si>
  <si>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</si>
  <si>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</si>
  <si>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</si>
  <si>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</si>
  <si>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</si>
  <si>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</si>
  <si>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</si>
  <si>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</si>
  <si>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</si>
  <si>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</si>
  <si>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</si>
  <si>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</si>
  <si>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</si>
  <si>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</si>
  <si>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</si>
  <si>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</si>
  <si>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</si>
  <si>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</si>
  <si>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</si>
  <si>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</si>
  <si>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</si>
  <si>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</si>
  <si>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</si>
  <si>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</si>
  <si>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</si>
  <si>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</si>
  <si>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</si>
  <si>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</si>
  <si>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</si>
  <si>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</si>
  <si>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</si>
  <si>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</si>
  <si>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</si>
  <si>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</si>
  <si>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</si>
  <si>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</si>
  <si>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</si>
  <si>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</si>
  <si>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</si>
  <si>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</si>
  <si>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</si>
  <si>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</si>
  <si>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</si>
  <si>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</si>
  <si>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</si>
  <si>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</si>
  <si>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</si>
  <si>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</si>
  <si>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</si>
  <si>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</si>
  <si>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</si>
  <si>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</si>
  <si>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</si>
  <si>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</si>
  <si>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</si>
  <si>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</si>
  <si>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</si>
  <si>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</si>
  <si>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</si>
  <si>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</si>
  <si>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</si>
  <si>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</si>
  <si>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</si>
  <si>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</si>
  <si>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</si>
  <si>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</si>
  <si>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</si>
  <si>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</si>
  <si>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</si>
  <si>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</si>
  <si>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</si>
  <si>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</si>
  <si>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</si>
  <si>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</si>
  <si>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</si>
  <si>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</si>
  <si>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</si>
  <si>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</si>
  <si>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</si>
  <si>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</si>
  <si>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</si>
  <si>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</si>
  <si>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</si>
  <si>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</si>
  <si>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</si>
  <si>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</si>
  <si>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</si>
  <si>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</si>
  <si>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</si>
  <si>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</si>
  <si>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</si>
  <si>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</si>
  <si>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</si>
  <si>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</si>
  <si>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</si>
  <si>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</si>
  <si>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</si>
  <si>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</si>
  <si>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</si>
  <si>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</si>
  <si>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</si>
  <si>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</si>
  <si>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</si>
  <si>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</si>
  <si>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</si>
  <si>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</si>
  <si>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</si>
  <si>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</si>
  <si>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</si>
  <si>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</si>
  <si>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</si>
  <si>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</si>
  <si>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</si>
  <si>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</si>
  <si>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</si>
  <si>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</si>
  <si>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</si>
  <si>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</si>
  <si>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</si>
  <si>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</si>
  <si>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</si>
  <si>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</si>
  <si>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</si>
  <si>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</si>
  <si>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</si>
  <si>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</si>
  <si>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</si>
  <si>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</si>
  <si>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</si>
  <si>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</si>
  <si>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</si>
  <si>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</si>
  <si>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</si>
  <si>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</si>
  <si>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</si>
  <si>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</si>
  <si>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</si>
  <si>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</si>
  <si>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</si>
  <si>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</si>
  <si>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</si>
  <si>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</si>
  <si>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</si>
  <si>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</si>
  <si>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</si>
  <si>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</si>
  <si>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</si>
  <si>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</si>
  <si>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</si>
  <si>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</si>
  <si>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</si>
  <si>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</si>
  <si>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</si>
  <si>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</si>
  <si>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</si>
  <si>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</si>
  <si>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</si>
  <si>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</si>
  <si>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</si>
  <si>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</si>
  <si>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</si>
  <si>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</si>
  <si>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</si>
  <si>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</si>
  <si>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</si>
  <si>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</si>
  <si>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</si>
  <si>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</si>
  <si>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</si>
  <si>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</si>
  <si>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</si>
  <si>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</si>
  <si>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</si>
  <si>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</si>
  <si>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</si>
  <si>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</si>
  <si>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</si>
  <si>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</si>
  <si>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</si>
  <si>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</si>
  <si>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</si>
  <si>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</si>
  <si>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</si>
  <si>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</si>
  <si>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</si>
  <si>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</si>
  <si>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</si>
  <si>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</si>
  <si>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</si>
  <si>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</si>
  <si>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</si>
  <si>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</si>
  <si>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</si>
  <si>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</si>
  <si>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</si>
  <si>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</si>
  <si>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</si>
  <si>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</si>
  <si>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</si>
  <si>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</si>
  <si>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</si>
  <si>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</si>
  <si>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</si>
  <si>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</si>
  <si>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</si>
  <si>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</si>
  <si>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</si>
  <si>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</si>
  <si>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</si>
  <si>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</si>
  <si>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</si>
  <si>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</si>
  <si>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</si>
  <si>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</si>
  <si>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</si>
  <si>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</si>
  <si>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</si>
  <si>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</si>
  <si>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</si>
  <si>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</si>
  <si>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</si>
  <si>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</si>
  <si>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</si>
  <si>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</si>
  <si>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</si>
  <si>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</si>
  <si>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</si>
  <si>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</si>
  <si>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</si>
  <si>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</si>
  <si>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</si>
  <si>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</si>
  <si>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</si>
  <si>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</si>
  <si>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</si>
  <si>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</si>
  <si>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</si>
  <si>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</si>
  <si>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</si>
  <si>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</si>
  <si>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</si>
  <si>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</si>
  <si>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</si>
  <si>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</si>
  <si>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</si>
  <si>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</si>
  <si>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</si>
  <si>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</si>
  <si>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</si>
  <si>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</si>
  <si>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</si>
  <si>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</si>
  <si>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</si>
  <si>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</si>
  <si>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</si>
  <si>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</si>
  <si>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</si>
  <si>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</si>
  <si>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</si>
  <si>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</si>
  <si>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</si>
  <si>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</si>
  <si>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</si>
  <si>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</si>
  <si>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</si>
  <si>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</si>
  <si>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</si>
  <si>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</si>
  <si>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</si>
  <si>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</si>
  <si>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</si>
  <si>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</si>
  <si>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</si>
  <si>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</si>
  <si>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</si>
  <si>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</si>
  <si>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</si>
  <si>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</si>
  <si>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</si>
  <si>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</si>
  <si>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</si>
  <si>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</si>
  <si>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</si>
  <si>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</si>
  <si>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</si>
  <si>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</si>
  <si>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</si>
  <si>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</si>
  <si>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</si>
  <si>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</si>
  <si>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</si>
  <si>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</si>
  <si>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</si>
  <si>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</si>
  <si>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</si>
  <si>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</si>
  <si>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</si>
  <si>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</si>
  <si>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</si>
  <si>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</si>
  <si>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</si>
  <si>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</si>
  <si>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</si>
  <si>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</si>
  <si>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</si>
  <si>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</si>
  <si>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</si>
  <si>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</si>
  <si>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</si>
  <si>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</si>
  <si>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</si>
  <si>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</si>
  <si>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</si>
  <si>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</si>
  <si>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</si>
  <si>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</si>
  <si>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</si>
  <si>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</si>
  <si>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</si>
  <si>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</si>
  <si>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</si>
  <si>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</si>
  <si>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</si>
  <si>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</si>
  <si>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</si>
  <si>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</si>
  <si>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</si>
  <si>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</si>
  <si>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</si>
  <si>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</si>
  <si>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</si>
  <si>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</si>
  <si>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</si>
  <si>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</si>
  <si>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</si>
  <si>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</si>
  <si>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</si>
  <si>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</si>
  <si>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</si>
  <si>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</si>
  <si>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</si>
  <si>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</si>
  <si>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</si>
  <si>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</si>
  <si>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</si>
  <si>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</si>
  <si>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</si>
  <si>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</si>
  <si>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</si>
  <si>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</si>
  <si>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</si>
  <si>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</si>
  <si>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</si>
  <si>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</si>
  <si>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</si>
  <si>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</si>
  <si>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</si>
  <si>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</si>
  <si>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</si>
  <si>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</si>
  <si>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</si>
  <si>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</si>
  <si>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</si>
  <si>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</si>
  <si>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</si>
  <si>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</si>
  <si>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</si>
  <si>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</si>
  <si>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</si>
  <si>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</si>
  <si>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</si>
  <si>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</si>
  <si>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</si>
  <si>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</si>
  <si>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</si>
  <si>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</si>
  <si>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</si>
  <si>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</si>
  <si>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</si>
  <si>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</si>
  <si>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</si>
  <si>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</si>
  <si>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</si>
  <si>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</si>
  <si>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</si>
  <si>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</si>
  <si>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</si>
  <si>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</si>
  <si>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</si>
  <si>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</si>
  <si>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</si>
  <si>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</si>
  <si>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</si>
  <si>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</si>
  <si>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</si>
  <si>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</si>
  <si>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</si>
  <si>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</si>
  <si>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</si>
  <si>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</si>
  <si>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</si>
  <si>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</si>
  <si>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</si>
  <si>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</si>
  <si>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</si>
  <si>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</si>
  <si>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</si>
  <si>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</si>
  <si>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</si>
  <si>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</si>
  <si>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</si>
  <si>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</si>
  <si>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</si>
  <si>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</si>
  <si>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</si>
  <si>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</si>
  <si>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</si>
  <si>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</si>
  <si>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</si>
  <si>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</si>
  <si>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</si>
  <si>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</si>
  <si>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</si>
  <si>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</si>
  <si>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</si>
  <si>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</si>
  <si>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</si>
  <si>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</si>
  <si>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</si>
  <si>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</si>
  <si>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</si>
  <si>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</si>
  <si>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</si>
  <si>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</si>
  <si>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</si>
  <si>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</si>
  <si>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</si>
  <si>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</si>
  <si>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</si>
  <si>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</si>
  <si>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</si>
  <si>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</si>
  <si>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</si>
  <si>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</si>
  <si>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</si>
  <si>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</si>
  <si>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</si>
  <si>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</si>
  <si>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</si>
  <si>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</si>
  <si>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</si>
  <si>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</si>
  <si>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</si>
  <si>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</si>
  <si>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</si>
  <si>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</si>
  <si>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</si>
  <si>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</si>
  <si>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</si>
  <si>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</si>
  <si>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</si>
  <si>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</si>
  <si>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</si>
  <si>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</si>
  <si>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</si>
  <si>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</si>
  <si>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</si>
  <si>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</si>
  <si>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</si>
  <si>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</si>
  <si>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</si>
  <si>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</si>
  <si>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</si>
  <si>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</si>
  <si>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</si>
  <si>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</si>
  <si>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</si>
  <si>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</si>
  <si>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</si>
  <si>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</si>
  <si>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</si>
  <si>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</si>
  <si>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</si>
  <si>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</si>
  <si>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</si>
  <si>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</si>
  <si>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</si>
  <si>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</si>
  <si>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</si>
  <si>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</si>
  <si>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</si>
  <si>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</si>
  <si>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</si>
  <si>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</si>
  <si>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</si>
  <si>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</si>
  <si>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</si>
  <si>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</si>
  <si>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</si>
  <si>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</si>
  <si>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</si>
  <si>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</si>
  <si>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</si>
  <si>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</si>
  <si>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</si>
  <si>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</si>
  <si>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</si>
  <si>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</si>
  <si>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</si>
  <si>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</si>
  <si>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</si>
  <si>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</si>
  <si>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</si>
  <si>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</si>
  <si>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</si>
  <si>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</si>
  <si>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</si>
  <si>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</si>
  <si>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</si>
  <si>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</si>
  <si>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</si>
  <si>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</si>
  <si>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</si>
  <si>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</si>
  <si>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</si>
  <si>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</si>
  <si>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</si>
  <si>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</si>
  <si>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</si>
  <si>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</si>
  <si>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</si>
  <si>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</si>
  <si>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</si>
  <si>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</si>
  <si>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</si>
  <si>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</si>
  <si>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</si>
  <si>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</si>
  <si>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</si>
  <si>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</si>
  <si>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</si>
  <si>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</si>
  <si>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</si>
  <si>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</si>
  <si>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</si>
  <si>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</si>
  <si>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</si>
  <si>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</si>
  <si>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</si>
  <si>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</si>
  <si>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</si>
  <si>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</si>
  <si>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</si>
  <si>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</si>
  <si>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</si>
  <si>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</si>
  <si>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</si>
  <si>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</si>
  <si>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</si>
  <si>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</si>
  <si>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</si>
  <si>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</si>
  <si>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</si>
  <si>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</si>
  <si>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</si>
  <si>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</si>
  <si>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</si>
  <si>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</si>
  <si>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</si>
  <si>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</si>
  <si>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</si>
  <si>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</si>
  <si>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</si>
  <si>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</si>
  <si>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</si>
  <si>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</si>
  <si>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</si>
  <si>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</si>
  <si>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</si>
  <si>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</si>
  <si>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</si>
  <si>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</si>
  <si>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</si>
  <si>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</si>
  <si>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</si>
  <si>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</si>
  <si>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</si>
  <si>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</si>
  <si>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</si>
  <si>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</si>
  <si>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</si>
  <si>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</si>
  <si>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</si>
  <si>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</si>
  <si>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</si>
  <si>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</si>
  <si>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</si>
  <si>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</si>
  <si>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</si>
  <si>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</si>
  <si>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</si>
  <si>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</si>
  <si>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</si>
  <si>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</si>
  <si>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</si>
  <si>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</si>
  <si>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</si>
  <si>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</si>
  <si>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</si>
  <si>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</si>
  <si>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</si>
  <si>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</si>
  <si>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</si>
  <si>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</si>
  <si>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</si>
  <si>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</si>
  <si>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</si>
  <si>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</si>
  <si>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</si>
  <si>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</si>
  <si>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</si>
  <si>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</si>
  <si>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</si>
  <si>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</si>
  <si>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</si>
  <si>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</si>
  <si>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</si>
  <si>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</si>
  <si>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</si>
  <si>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</si>
  <si>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</si>
  <si>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</si>
  <si>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</si>
  <si>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</si>
  <si>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</si>
  <si>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</si>
  <si>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</si>
  <si>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</si>
  <si>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</si>
  <si>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</si>
  <si>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</si>
  <si>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</si>
  <si>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</si>
  <si>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</si>
  <si>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</si>
  <si>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</si>
  <si>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</si>
  <si>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</si>
  <si>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</si>
  <si>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</si>
  <si>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</si>
  <si>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</si>
  <si>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</si>
  <si>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</si>
  <si>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</si>
  <si>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</si>
  <si>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</si>
  <si>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</si>
  <si>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</si>
  <si>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</si>
  <si>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</si>
  <si>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</si>
  <si>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</si>
  <si>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</si>
  <si>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</si>
  <si>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</si>
  <si>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</si>
  <si>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</si>
  <si>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</si>
  <si>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</si>
  <si>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</si>
  <si>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</si>
  <si>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</si>
  <si>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</si>
  <si>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</si>
  <si>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</si>
  <si>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</si>
  <si>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</si>
  <si>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</si>
  <si>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</si>
  <si>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</si>
  <si>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</si>
  <si>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</si>
  <si>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</si>
  <si>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</si>
  <si>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</si>
  <si>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</si>
  <si>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</si>
  <si>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</si>
  <si>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</si>
  <si>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</si>
  <si>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</si>
  <si>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</si>
  <si>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</si>
  <si>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</si>
  <si>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</si>
  <si>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</si>
  <si>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</si>
  <si>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</si>
  <si>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</si>
  <si>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</si>
  <si>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</si>
  <si>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</si>
  <si>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</si>
  <si>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</si>
  <si>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</si>
  <si>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</si>
  <si>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</si>
  <si>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</si>
  <si>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</si>
  <si>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</si>
  <si>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</si>
  <si>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</si>
  <si>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</si>
  <si>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</si>
  <si>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</si>
  <si>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</si>
  <si>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</si>
  <si>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</si>
  <si>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</si>
  <si>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</si>
  <si>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</si>
  <si>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</si>
  <si>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</si>
  <si>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</si>
  <si>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</si>
  <si>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</si>
  <si>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</si>
  <si>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</si>
  <si>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</si>
  <si>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</si>
  <si>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</si>
  <si>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</si>
  <si>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</si>
  <si>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</si>
  <si>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</si>
  <si>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</si>
  <si>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</si>
  <si>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</si>
  <si>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</si>
  <si>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</si>
  <si>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</si>
  <si>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</si>
  <si>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</si>
  <si>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</si>
  <si>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</si>
  <si>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</si>
  <si>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</si>
  <si>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</si>
  <si>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</si>
  <si>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</si>
  <si>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</si>
  <si>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</si>
  <si>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</si>
  <si>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</si>
  <si>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</si>
  <si>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</si>
  <si>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</si>
  <si>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</si>
  <si>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</si>
  <si>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</si>
  <si>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</si>
  <si>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</si>
  <si>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</si>
  <si>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</si>
  <si>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</si>
  <si>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</si>
  <si>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</si>
  <si>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</si>
  <si>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</si>
  <si>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</si>
  <si>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</si>
  <si>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</si>
  <si>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</si>
  <si>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</si>
  <si>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</si>
  <si>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</si>
  <si>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</si>
  <si>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</si>
  <si>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</si>
  <si>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</si>
  <si>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</si>
  <si>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</si>
  <si>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</si>
  <si>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</si>
  <si>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</si>
  <si>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</si>
  <si>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</si>
  <si>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</si>
  <si>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</si>
  <si>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</si>
  <si>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</si>
  <si>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</si>
  <si>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</si>
  <si>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</si>
  <si>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</si>
  <si>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</si>
  <si>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</si>
  <si>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</si>
  <si>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</si>
  <si>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</si>
  <si>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</si>
  <si>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</si>
  <si>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</si>
  <si>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</si>
  <si>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</si>
  <si>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</si>
  <si>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</si>
  <si>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</si>
  <si>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</si>
  <si>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</si>
  <si>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</si>
  <si>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</si>
  <si>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</si>
  <si>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</si>
  <si>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</si>
  <si>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</si>
  <si>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</si>
  <si>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</si>
  <si>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</si>
  <si>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</si>
  <si>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</si>
  <si>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</si>
  <si>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</si>
  <si>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</si>
  <si>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</si>
  <si>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</si>
  <si>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</si>
  <si>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</si>
  <si>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</si>
  <si>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</si>
  <si>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</si>
  <si>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</si>
  <si>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</si>
  <si>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</si>
  <si>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</si>
  <si>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</si>
  <si>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</si>
  <si>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</si>
  <si>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</si>
  <si>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</si>
  <si>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</si>
  <si>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</si>
  <si>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</si>
  <si>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</si>
  <si>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</si>
  <si>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</si>
  <si>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</si>
  <si>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</si>
  <si>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</si>
  <si>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</si>
  <si>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</si>
  <si>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</si>
  <si>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</si>
  <si>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</si>
  <si>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</si>
  <si>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</si>
  <si>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</si>
  <si>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</si>
  <si>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</si>
  <si>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</si>
  <si>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</si>
  <si>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</si>
  <si>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</si>
  <si>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</si>
  <si>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</si>
  <si>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</si>
  <si>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</si>
  <si>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</si>
  <si>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</si>
  <si>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</si>
  <si>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</si>
  <si>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</si>
  <si>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</si>
  <si>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</si>
  <si>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</si>
  <si>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</si>
  <si>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</si>
  <si>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</si>
  <si>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</si>
  <si>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</si>
  <si>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</si>
  <si>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</si>
  <si>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</si>
  <si>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</si>
  <si>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</si>
  <si>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</si>
  <si>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</si>
  <si>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</si>
  <si>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</si>
  <si>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</si>
  <si>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</si>
  <si>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</si>
  <si>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</si>
  <si>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</si>
  <si>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</si>
  <si>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</si>
  <si>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</si>
  <si>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</si>
  <si>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</si>
  <si>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</si>
  <si>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</si>
  <si>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</si>
  <si>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</si>
  <si>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</si>
  <si>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</si>
  <si>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</si>
  <si>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</si>
  <si>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</si>
  <si>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</si>
  <si>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</si>
  <si>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</si>
  <si>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</si>
  <si>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</si>
  <si>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</si>
  <si>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</si>
  <si>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</si>
  <si>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</si>
  <si>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</si>
  <si>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</si>
  <si>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</si>
  <si>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</si>
  <si>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</si>
  <si>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</si>
  <si>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</si>
  <si>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</si>
  <si>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</si>
  <si>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</si>
  <si>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</si>
  <si>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</si>
  <si>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</si>
  <si>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</si>
  <si>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</si>
  <si>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</si>
  <si>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</si>
  <si>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</si>
  <si>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</si>
  <si>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</si>
  <si>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</si>
  <si>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</si>
  <si>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</si>
  <si>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</si>
  <si>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</si>
  <si>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</si>
  <si>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</si>
  <si>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</si>
  <si>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</si>
  <si>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</si>
  <si>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</si>
  <si>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</si>
  <si>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</si>
  <si>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</si>
  <si>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</si>
  <si>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</si>
  <si>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</si>
  <si>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</si>
  <si>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</si>
  <si>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</si>
  <si>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</si>
  <si>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</si>
  <si>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</si>
  <si>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</si>
  <si>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</si>
  <si>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</si>
  <si>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</si>
  <si>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</si>
  <si>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</si>
  <si>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</si>
  <si>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</si>
  <si>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</si>
  <si>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</si>
  <si>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</si>
  <si>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</si>
  <si>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</si>
  <si>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</si>
  <si>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</si>
  <si>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</si>
  <si>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</si>
  <si>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</si>
  <si>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</si>
  <si>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</si>
  <si>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</si>
  <si>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</si>
  <si>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</si>
  <si>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</si>
  <si>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</si>
  <si>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</si>
  <si>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</si>
  <si>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</si>
  <si>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</si>
  <si>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</si>
  <si>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</si>
  <si>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</si>
  <si>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</si>
  <si>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</si>
  <si>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</si>
  <si>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</si>
  <si>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</si>
  <si>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</si>
  <si>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</si>
  <si>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</si>
  <si>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</si>
  <si>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</si>
  <si>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</si>
  <si>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</si>
  <si>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</si>
  <si>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</si>
  <si>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</si>
  <si>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</si>
  <si>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</si>
  <si>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</si>
  <si>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</si>
  <si>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</si>
  <si>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</si>
  <si>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</si>
  <si>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</si>
  <si>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</si>
  <si>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</si>
  <si>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</si>
  <si>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</si>
  <si>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</si>
  <si>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</si>
  <si>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</si>
  <si>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</si>
  <si>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</si>
  <si>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</si>
  <si>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</si>
  <si>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</si>
  <si>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</si>
  <si>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</si>
  <si>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</si>
  <si>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</si>
  <si>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</si>
  <si>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</si>
  <si>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</si>
  <si>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</si>
  <si>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</si>
  <si>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</si>
  <si>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</si>
  <si>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</si>
  <si>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</si>
  <si>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</si>
  <si>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</si>
  <si>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</si>
  <si>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</si>
  <si>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</si>
  <si>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</si>
  <si>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</si>
  <si>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</si>
  <si>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</si>
  <si>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</si>
  <si>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</si>
  <si>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</si>
  <si>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</si>
  <si>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</si>
  <si>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</si>
  <si>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</si>
  <si>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</si>
  <si>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</si>
  <si>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</si>
  <si>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</si>
  <si>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</si>
  <si>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</si>
  <si>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</si>
  <si>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</si>
  <si>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</si>
  <si>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</si>
  <si>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</si>
  <si>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</si>
  <si>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</si>
  <si>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</si>
  <si>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</si>
  <si>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</si>
  <si>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</si>
  <si>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</si>
  <si>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</si>
  <si>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</si>
  <si>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</si>
  <si>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</si>
  <si>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</si>
  <si>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</si>
  <si>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</si>
  <si>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</si>
  <si>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</si>
  <si>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</si>
  <si>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</si>
  <si>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</si>
  <si>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</si>
  <si>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</si>
  <si>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</si>
  <si>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</si>
  <si>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</si>
  <si>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</si>
  <si>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</si>
  <si>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</si>
  <si>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</si>
  <si>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</si>
  <si>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</si>
  <si>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</si>
  <si>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</si>
  <si>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</si>
  <si>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</si>
  <si>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</si>
  <si>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</si>
  <si>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</si>
  <si>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</si>
  <si>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</si>
  <si>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</si>
  <si>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</si>
  <si>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</si>
  <si>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</si>
  <si>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</si>
  <si>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</si>
  <si>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</si>
  <si>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</si>
  <si>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</si>
  <si>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</si>
  <si>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</si>
  <si>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</si>
  <si>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</si>
  <si>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</si>
  <si>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</si>
  <si>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</si>
  <si>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</si>
  <si>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</si>
  <si>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</si>
  <si>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</si>
  <si>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</si>
  <si>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</si>
  <si>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</si>
  <si>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</si>
  <si>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</si>
  <si>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</si>
  <si>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</si>
  <si>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</si>
  <si>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</si>
  <si>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</si>
  <si>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</si>
  <si>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</si>
  <si>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</si>
  <si>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</si>
  <si>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</si>
  <si>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</si>
  <si>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</si>
  <si>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</si>
  <si>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</si>
  <si>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</si>
  <si>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</si>
  <si>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</si>
  <si>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</si>
  <si>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</si>
  <si>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</si>
  <si>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</si>
  <si>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</si>
  <si>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</si>
  <si>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</si>
  <si>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</si>
  <si>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</si>
  <si>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</si>
  <si>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</si>
  <si>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</si>
  <si>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</si>
  <si>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</si>
  <si>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</si>
  <si>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</si>
  <si>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</si>
  <si>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</si>
  <si>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</si>
  <si>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</si>
  <si>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</si>
  <si>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</si>
  <si>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</si>
  <si>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</si>
  <si>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</si>
  <si>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</si>
  <si>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</si>
  <si>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</si>
  <si>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</si>
  <si>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</si>
  <si>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</si>
  <si>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</si>
  <si>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</si>
  <si>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</si>
  <si>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</si>
  <si>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</si>
  <si>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</si>
  <si>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</si>
  <si>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</si>
  <si>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</si>
  <si>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</si>
  <si>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</si>
  <si>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</si>
  <si>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</si>
  <si>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</si>
  <si>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</si>
  <si>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</si>
  <si>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</si>
  <si>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</si>
  <si>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</si>
  <si>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</si>
  <si>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</si>
  <si>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</si>
  <si>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</si>
  <si>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</si>
  <si>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</si>
  <si>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</si>
  <si>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</si>
  <si>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</si>
  <si>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</si>
  <si>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</si>
  <si>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</si>
  <si>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</si>
  <si>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</si>
  <si>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</si>
  <si>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</si>
  <si>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</si>
  <si>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</si>
  <si>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</si>
  <si>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</si>
  <si>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</si>
  <si>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</si>
  <si>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</si>
  <si>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</si>
  <si>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</si>
  <si>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</si>
  <si>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</si>
  <si>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</si>
  <si>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</si>
  <si>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</si>
  <si>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</si>
  <si>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</si>
  <si>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</si>
  <si>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</si>
  <si>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</si>
  <si>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</si>
  <si>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</si>
  <si>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</si>
  <si>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</si>
  <si>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</si>
  <si>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</si>
  <si>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</si>
  <si>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</si>
  <si>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</si>
  <si>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</si>
  <si>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</si>
  <si>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</si>
  <si>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</si>
  <si>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</si>
  <si>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</si>
  <si>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</si>
  <si>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</si>
  <si>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</si>
  <si>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</si>
  <si>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</si>
  <si>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</si>
  <si>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</si>
  <si>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</si>
  <si>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</si>
  <si>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</si>
  <si>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</si>
  <si>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</si>
  <si>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</si>
  <si>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</si>
  <si>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</si>
  <si>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</si>
  <si>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</si>
  <si>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</si>
  <si>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</si>
  <si>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</si>
  <si>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</si>
  <si>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</si>
  <si>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</si>
  <si>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</si>
  <si>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</si>
  <si>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</si>
  <si>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</si>
  <si>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</si>
  <si>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</si>
  <si>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</si>
  <si>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</si>
  <si>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</si>
  <si>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</si>
  <si>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</si>
  <si>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</si>
  <si>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</si>
  <si>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</si>
  <si>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</si>
  <si>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</si>
  <si>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</si>
  <si>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</si>
  <si>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</si>
  <si>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</si>
  <si>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</si>
  <si>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</si>
  <si>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</si>
  <si>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</si>
  <si>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</si>
  <si>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</si>
  <si>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</si>
  <si>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</si>
  <si>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</si>
  <si>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</si>
  <si>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</si>
  <si>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</si>
  <si>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</si>
  <si>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</si>
  <si>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</si>
  <si>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</si>
  <si>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</si>
  <si>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</si>
  <si>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</si>
  <si>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</si>
  <si>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</si>
  <si>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</si>
  <si>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</si>
  <si>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</si>
  <si>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</si>
  <si>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</si>
  <si>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</si>
  <si>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</si>
  <si>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</si>
  <si>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</si>
  <si>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</si>
  <si>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</si>
  <si>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</si>
  <si>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</si>
  <si>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</si>
  <si>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</si>
  <si>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</si>
  <si>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</si>
  <si>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</si>
  <si>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</si>
  <si>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</si>
  <si>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</si>
  <si>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</si>
  <si>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</si>
  <si>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</si>
  <si>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</si>
  <si>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</si>
  <si>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</si>
  <si>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</si>
  <si>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</si>
  <si>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</si>
  <si>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</si>
  <si>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</si>
  <si>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</si>
  <si>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</si>
  <si>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</si>
  <si>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</si>
  <si>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</si>
  <si>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</si>
  <si>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</si>
  <si>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</si>
  <si>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</si>
  <si>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</si>
  <si>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</si>
  <si>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</si>
  <si>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</si>
  <si>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</si>
  <si>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</si>
  <si>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</si>
  <si>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</si>
  <si>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</si>
  <si>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</si>
  <si>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</si>
  <si>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</si>
  <si>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</si>
  <si>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</si>
  <si>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</si>
  <si>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</si>
  <si>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</si>
  <si>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</si>
  <si>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</si>
  <si>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</si>
  <si>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</si>
  <si>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</si>
  <si>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</si>
  <si>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</si>
  <si>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</si>
  <si>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</si>
  <si>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</si>
  <si>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</si>
  <si>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</si>
  <si>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</si>
  <si>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</si>
  <si>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</si>
  <si>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</si>
  <si>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</si>
  <si>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</si>
  <si>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</si>
  <si>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</si>
  <si>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</si>
  <si>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</si>
  <si>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</si>
  <si>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</si>
  <si>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</si>
  <si>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</si>
  <si>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</si>
  <si>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</si>
  <si>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</si>
  <si>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</si>
  <si>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</si>
  <si>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</si>
  <si>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</si>
  <si>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</si>
  <si>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</si>
  <si>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</si>
  <si>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</si>
  <si>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</si>
  <si>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</si>
  <si>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</si>
  <si>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</si>
  <si>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</si>
  <si>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</si>
  <si>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</si>
  <si>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</si>
  <si>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</si>
  <si>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</si>
  <si>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</si>
  <si>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</si>
  <si>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</si>
  <si>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</si>
  <si>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</si>
  <si>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</si>
  <si>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</si>
  <si>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</si>
  <si>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</si>
  <si>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</si>
  <si>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</si>
  <si>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</si>
  <si>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</si>
  <si>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</si>
  <si>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</si>
  <si>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</si>
  <si>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</si>
  <si>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</si>
  <si>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</si>
  <si>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</si>
  <si>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</si>
  <si>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</si>
  <si>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</si>
  <si>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</si>
  <si>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</si>
  <si>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</si>
  <si>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</si>
  <si>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</si>
  <si>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</si>
  <si>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</si>
  <si>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</si>
  <si>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</si>
  <si>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</si>
  <si>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</si>
  <si>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</si>
  <si>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</si>
  <si>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</si>
  <si>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</si>
  <si>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</si>
  <si>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</si>
  <si>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</si>
  <si>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</si>
  <si>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</si>
  <si>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</si>
  <si>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</si>
  <si>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</si>
  <si>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</si>
  <si>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</si>
  <si>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</si>
  <si>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</si>
  <si>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</si>
  <si>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</si>
  <si>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</si>
  <si>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</si>
  <si>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</si>
  <si>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</si>
  <si>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</si>
  <si>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</si>
  <si>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</si>
  <si>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</si>
  <si>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</si>
  <si>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</si>
  <si>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</si>
  <si>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</si>
  <si>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</si>
  <si>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</si>
  <si>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</si>
  <si>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</si>
  <si>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</si>
  <si>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</si>
  <si>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</si>
  <si>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</si>
  <si>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</si>
  <si>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</si>
  <si>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</si>
  <si>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</si>
  <si>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</si>
  <si>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</si>
  <si>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</si>
  <si>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</si>
  <si>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</si>
  <si>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</si>
  <si>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</si>
  <si>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</si>
  <si>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</si>
  <si>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</si>
  <si>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</si>
  <si>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</si>
  <si>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</si>
  <si>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</si>
  <si>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</si>
  <si>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</si>
  <si>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</si>
  <si>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</si>
  <si>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</si>
  <si>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</si>
  <si>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</si>
  <si>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</si>
  <si>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</si>
  <si>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</si>
  <si>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</si>
  <si>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</si>
  <si>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</si>
  <si>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</si>
  <si>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</si>
  <si>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</si>
  <si>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</si>
  <si>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</si>
  <si>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</si>
  <si>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</si>
  <si>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</si>
  <si>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</si>
  <si>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</si>
  <si>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</si>
  <si>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</si>
  <si>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</si>
  <si>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</si>
  <si>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</si>
  <si>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</si>
  <si>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</si>
  <si>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</si>
  <si>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</si>
  <si>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</si>
  <si>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</si>
  <si>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</si>
  <si>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</si>
  <si>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</si>
  <si>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</si>
  <si>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</si>
  <si>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</si>
  <si>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</si>
  <si>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</si>
  <si>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</si>
  <si>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</si>
  <si>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</si>
  <si>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</si>
  <si>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</si>
  <si>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</si>
  <si>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</si>
  <si>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</si>
  <si>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</si>
  <si>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</si>
  <si>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</si>
  <si>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</si>
  <si>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</si>
  <si>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</si>
  <si>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</si>
  <si>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</si>
  <si>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</si>
  <si>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</si>
  <si>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</si>
  <si>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</si>
  <si>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</si>
  <si>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</si>
  <si>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</si>
  <si>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</si>
  <si>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</si>
  <si>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</si>
  <si>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</si>
  <si>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</si>
  <si>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</si>
  <si>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</si>
  <si>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</si>
  <si>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</si>
  <si>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</si>
  <si>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</si>
  <si>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</si>
  <si>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</si>
  <si>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</si>
  <si>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</si>
  <si>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</si>
  <si>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</si>
  <si>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</si>
  <si>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</si>
  <si>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</si>
  <si>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</si>
  <si>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</si>
  <si>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</si>
  <si>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</si>
  <si>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</si>
  <si>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</si>
  <si>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</si>
  <si>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</si>
  <si>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</si>
  <si>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</si>
  <si>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</si>
  <si>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</si>
  <si>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</si>
  <si>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</si>
  <si>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</si>
  <si>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</si>
  <si>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</si>
  <si>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</si>
  <si>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</si>
  <si>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</si>
  <si>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</si>
  <si>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</si>
  <si>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</si>
  <si>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</si>
  <si>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</si>
  <si>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</si>
  <si>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</si>
  <si>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</si>
  <si>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</si>
  <si>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</si>
  <si>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</si>
  <si>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</si>
  <si>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</si>
  <si>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</si>
  <si>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</si>
  <si>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</si>
  <si>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</si>
  <si>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</si>
  <si>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</si>
  <si>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</si>
  <si>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</si>
  <si>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</si>
  <si>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</si>
  <si>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</si>
  <si>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</si>
  <si>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</si>
  <si>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</si>
  <si>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</si>
  <si>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</si>
  <si>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</si>
  <si>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</si>
  <si>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</si>
  <si>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</si>
  <si>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</si>
  <si>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</si>
  <si>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</si>
  <si>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</si>
  <si>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</si>
  <si>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</si>
  <si>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</si>
  <si>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</si>
  <si>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</si>
  <si>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</si>
  <si>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</si>
  <si>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</si>
  <si>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</si>
  <si>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</si>
  <si>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</si>
  <si>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</si>
  <si>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</si>
  <si>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</si>
  <si>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</si>
  <si>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</si>
  <si>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</si>
  <si>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</si>
  <si>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</si>
  <si>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</si>
  <si>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</si>
  <si>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</si>
  <si>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</si>
  <si>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</si>
  <si>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</si>
  <si>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</si>
  <si>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</si>
  <si>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</si>
  <si>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</si>
  <si>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</si>
  <si>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</si>
  <si>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</si>
  <si>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</si>
  <si>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</si>
  <si>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</si>
  <si>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</si>
  <si>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</si>
  <si>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</si>
  <si>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</si>
  <si>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</si>
  <si>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</si>
  <si>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</si>
  <si>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</si>
  <si>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</si>
  <si>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</si>
  <si>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</si>
  <si>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</si>
  <si>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</si>
  <si>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</si>
  <si>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</si>
  <si>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</si>
  <si>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</si>
  <si>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</si>
  <si>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</si>
  <si>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</si>
  <si>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</si>
  <si>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</si>
  <si>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</si>
  <si>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</si>
  <si>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</si>
  <si>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</si>
  <si>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</si>
  <si>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</si>
  <si>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</si>
  <si>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</si>
  <si>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</si>
  <si>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</si>
  <si>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</si>
  <si>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</si>
  <si>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</si>
  <si>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</si>
  <si>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</si>
  <si>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</si>
  <si>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</si>
  <si>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</si>
  <si>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</si>
  <si>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</si>
  <si>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</si>
  <si>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</si>
  <si>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</si>
  <si>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</si>
  <si>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</si>
  <si>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</si>
  <si>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</si>
  <si>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</si>
  <si>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</si>
  <si>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</si>
  <si>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</si>
  <si>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</si>
  <si>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</si>
  <si>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</si>
  <si>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</si>
  <si>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</si>
  <si>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</si>
  <si>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</si>
  <si>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</si>
  <si>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</si>
  <si>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</si>
  <si>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</si>
  <si>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</si>
  <si>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</si>
  <si>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</si>
  <si>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</si>
  <si>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</si>
  <si>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</si>
  <si>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</si>
  <si>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</si>
  <si>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</si>
  <si>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</si>
  <si>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</si>
  <si>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</si>
  <si>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</si>
  <si>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</si>
  <si>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</si>
  <si>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</si>
  <si>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</si>
  <si>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</si>
  <si>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</si>
  <si>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</si>
  <si>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</si>
  <si>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</si>
  <si>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</si>
  <si>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</si>
  <si>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</si>
  <si>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</si>
  <si>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</si>
  <si>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</si>
  <si>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</si>
  <si>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</si>
  <si>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</si>
  <si>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</si>
  <si>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</si>
  <si>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</si>
  <si>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</si>
  <si>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</si>
  <si>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</si>
  <si>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</si>
  <si>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</si>
  <si>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</si>
  <si>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</si>
  <si>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</si>
  <si>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</si>
  <si>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</si>
  <si>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</si>
  <si>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</si>
  <si>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</si>
  <si>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</si>
  <si>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</si>
  <si>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</si>
  <si>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</si>
  <si>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</si>
  <si>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</si>
  <si>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</si>
  <si>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</si>
  <si>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</si>
  <si>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</si>
  <si>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</si>
  <si>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</si>
  <si>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</si>
  <si>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</si>
  <si>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</si>
  <si>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</si>
  <si>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</si>
  <si>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</si>
  <si>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</si>
  <si>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</si>
  <si>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</si>
  <si>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</si>
  <si>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</si>
  <si>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</si>
  <si>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</si>
  <si>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</si>
  <si>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</si>
  <si>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</si>
  <si>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</si>
  <si>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</si>
  <si>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</si>
  <si>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</si>
  <si>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</si>
  <si>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</si>
  <si>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</si>
  <si>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</si>
  <si>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</si>
  <si>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</si>
  <si>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</si>
  <si>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</si>
  <si>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</si>
  <si>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</si>
  <si>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</si>
  <si>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</si>
  <si>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</si>
  <si>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</si>
  <si>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</si>
  <si>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</si>
  <si>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</si>
  <si>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</si>
  <si>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</si>
  <si>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</si>
  <si>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</si>
  <si>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</si>
  <si>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</si>
  <si>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</si>
  <si>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</si>
  <si>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</si>
  <si>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</si>
  <si>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</si>
  <si>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</si>
  <si>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</si>
  <si>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</si>
  <si>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</si>
  <si>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</si>
  <si>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</si>
  <si>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</si>
  <si>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</si>
  <si>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</si>
  <si>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</si>
  <si>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</si>
  <si>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</si>
  <si>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</si>
  <si>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</si>
  <si>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</si>
  <si>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</si>
  <si>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</si>
  <si>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</si>
  <si>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</si>
  <si>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</si>
  <si>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</si>
  <si>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</si>
  <si>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</si>
  <si>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</si>
  <si>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</si>
  <si>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</si>
  <si>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</si>
  <si>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</si>
  <si>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</si>
  <si>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</si>
  <si>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</si>
  <si>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</si>
  <si>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</si>
  <si>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</si>
  <si>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</si>
  <si>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</si>
  <si>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</si>
  <si>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</si>
  <si>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</si>
  <si>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</si>
  <si>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</si>
  <si>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</si>
  <si>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</si>
  <si>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</si>
  <si>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</si>
  <si>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</si>
  <si>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</si>
  <si>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</si>
  <si>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</si>
  <si>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</si>
  <si>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</si>
  <si>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</si>
  <si>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</si>
  <si>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</si>
  <si>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</si>
  <si>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</si>
  <si>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</si>
  <si>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</si>
  <si>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</si>
  <si>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</si>
  <si>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</si>
  <si>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</si>
  <si>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</si>
  <si>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</si>
  <si>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</si>
  <si>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</si>
  <si>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</si>
  <si>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</si>
  <si>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</si>
  <si>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</si>
  <si>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</si>
  <si>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</si>
  <si>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</si>
  <si>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</si>
  <si>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</si>
  <si>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</si>
  <si>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</si>
  <si>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</si>
  <si>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</si>
  <si>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</si>
  <si>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</si>
  <si>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</si>
  <si>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</si>
  <si>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</si>
  <si>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</si>
  <si>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</si>
  <si>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</si>
  <si>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</si>
  <si>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</si>
  <si>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</si>
  <si>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</si>
  <si>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</si>
  <si>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</si>
  <si>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</si>
  <si>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</si>
  <si>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</si>
  <si>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</si>
  <si>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</si>
  <si>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</si>
  <si>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</si>
  <si>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</si>
  <si>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</si>
  <si>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</si>
  <si>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</si>
  <si>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</si>
  <si>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</si>
  <si>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</si>
  <si>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</si>
  <si>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</si>
  <si>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</si>
  <si>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</si>
  <si>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</si>
  <si>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</si>
  <si>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</si>
  <si>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</si>
  <si>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</si>
  <si>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</si>
  <si>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</si>
  <si>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</si>
  <si>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</si>
  <si>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</si>
  <si>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</si>
  <si>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</si>
  <si>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</si>
  <si>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</si>
  <si>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</si>
  <si>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</si>
  <si>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</si>
  <si>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</si>
  <si>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</si>
  <si>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</si>
  <si>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</si>
  <si>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</si>
  <si>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</si>
  <si>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</si>
  <si>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</si>
  <si>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</si>
  <si>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</si>
  <si>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</si>
  <si>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</si>
  <si>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</si>
  <si>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</si>
  <si>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</si>
  <si>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</si>
  <si>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</si>
  <si>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</si>
  <si>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</si>
  <si>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</si>
  <si>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</si>
  <si>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</si>
  <si>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</si>
  <si>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</si>
  <si>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</si>
  <si>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</si>
  <si>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</si>
  <si>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</si>
  <si>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</si>
  <si>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</si>
  <si>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</si>
  <si>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</si>
  <si>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</si>
  <si>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</si>
  <si>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</si>
  <si>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</si>
  <si>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</si>
  <si>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</si>
  <si>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</si>
  <si>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</si>
  <si>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</si>
  <si>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</si>
  <si>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</si>
  <si>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</si>
  <si>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</si>
  <si>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</si>
  <si>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</si>
  <si>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</si>
  <si>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</si>
  <si>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</si>
  <si>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</si>
  <si>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</si>
  <si>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</si>
  <si>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</si>
  <si>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</si>
  <si>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</si>
  <si>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</si>
  <si>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</si>
  <si>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</si>
  <si>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</si>
  <si>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</si>
  <si>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</si>
  <si>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</si>
  <si>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</si>
  <si>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</si>
  <si>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</si>
  <si>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</si>
  <si>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</si>
  <si>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</si>
  <si>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</si>
  <si>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</si>
  <si>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</si>
  <si>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</si>
  <si>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</si>
  <si>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</si>
  <si>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</si>
  <si>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</si>
  <si>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</si>
  <si>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</si>
  <si>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</si>
  <si>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</si>
  <si>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</si>
  <si>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</si>
  <si>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</si>
  <si>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</si>
  <si>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</si>
  <si>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</si>
  <si>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</si>
  <si>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</si>
  <si>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</si>
  <si>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</si>
  <si>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</si>
  <si>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</si>
  <si>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</si>
  <si>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</si>
  <si>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</si>
  <si>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</si>
  <si>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</si>
  <si>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</si>
  <si>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</si>
  <si>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</si>
  <si>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</si>
  <si>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</si>
  <si>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</si>
  <si>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</si>
  <si>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</si>
  <si>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</si>
  <si>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</si>
  <si>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</si>
  <si>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</si>
  <si>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</si>
  <si>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</si>
  <si>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</si>
  <si>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</si>
  <si>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</si>
  <si>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</si>
  <si>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</si>
  <si>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</si>
  <si>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</si>
  <si>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</si>
  <si>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</si>
  <si>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</si>
  <si>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</si>
  <si>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</si>
  <si>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</si>
  <si>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</si>
  <si>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</si>
  <si>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</si>
  <si>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</si>
  <si>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</si>
  <si>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</si>
  <si>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</si>
  <si>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</si>
  <si>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</si>
  <si>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</si>
  <si>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</si>
  <si>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</si>
  <si>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</si>
  <si>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</si>
  <si>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</si>
  <si>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</si>
  <si>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</si>
  <si>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</si>
  <si>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</si>
  <si>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</si>
  <si>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</si>
  <si>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</si>
  <si>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</si>
  <si>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</si>
  <si>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</si>
  <si>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</si>
  <si>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</si>
  <si>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</si>
  <si>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</si>
  <si>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</si>
  <si>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</si>
  <si>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</si>
  <si>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</si>
  <si>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</si>
  <si>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</si>
  <si>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</si>
  <si>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</si>
  <si>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</si>
  <si>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</si>
  <si>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</si>
  <si>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</si>
  <si>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</si>
  <si>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</si>
  <si>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</si>
  <si>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</si>
  <si>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</si>
  <si>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</si>
  <si>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</si>
  <si>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</si>
  <si>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</si>
  <si>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</si>
  <si>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</si>
  <si>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</si>
  <si>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</si>
  <si>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</si>
  <si>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</si>
  <si>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</si>
  <si>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</si>
  <si>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</si>
  <si>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</si>
  <si>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</si>
  <si>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</si>
  <si>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</si>
  <si>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</si>
  <si>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</si>
  <si>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</si>
  <si>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</si>
  <si>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</si>
  <si>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</si>
  <si>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</si>
  <si>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</si>
  <si>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</si>
  <si>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</si>
  <si>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</si>
  <si>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</si>
  <si>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</si>
  <si>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</si>
  <si>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</si>
  <si>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</si>
  <si>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</si>
  <si>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</si>
  <si>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</si>
  <si>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</si>
  <si>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</si>
  <si>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</si>
  <si>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</si>
  <si>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</si>
  <si>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</si>
  <si>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</si>
  <si>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</si>
  <si>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</si>
  <si>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</si>
  <si>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</si>
  <si>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</si>
  <si>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</si>
  <si>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</si>
  <si>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</si>
  <si>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</si>
  <si>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</si>
  <si>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</si>
  <si>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</si>
  <si>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</si>
  <si>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</si>
  <si>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</si>
  <si>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</si>
  <si>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</si>
  <si>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</si>
  <si>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</si>
  <si>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</si>
  <si>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</si>
  <si>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</si>
  <si>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</si>
  <si>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</si>
  <si>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</si>
  <si>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</si>
  <si>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</si>
  <si>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</si>
  <si>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</si>
  <si>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</si>
  <si>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</si>
  <si>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</si>
  <si>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</si>
  <si>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</si>
  <si>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</si>
  <si>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</si>
  <si>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</si>
  <si>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</si>
  <si>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</si>
  <si>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</si>
  <si>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</si>
  <si>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</si>
  <si>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</si>
  <si>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</si>
  <si>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</si>
  <si>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</si>
  <si>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</si>
  <si>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</si>
  <si>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</si>
  <si>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</si>
  <si>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</si>
  <si>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</si>
  <si>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</si>
  <si>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</si>
  <si>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</si>
  <si>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</si>
  <si>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</si>
  <si>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</si>
  <si>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</si>
  <si>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</si>
  <si>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</si>
  <si>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</si>
  <si>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</si>
  <si>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</si>
  <si>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</si>
  <si>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</si>
  <si>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</si>
  <si>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</si>
  <si>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</si>
  <si>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</si>
  <si>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</si>
  <si>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</si>
  <si>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</si>
  <si>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</si>
  <si>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</si>
  <si>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</si>
  <si>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</si>
  <si>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</si>
  <si>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</si>
  <si>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</si>
  <si>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</si>
  <si>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</si>
  <si>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</si>
  <si>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</si>
  <si>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</si>
  <si>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</si>
  <si>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</si>
  <si>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</si>
  <si>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</si>
  <si>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</si>
  <si>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</si>
  <si>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</si>
  <si>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</si>
  <si>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</si>
  <si>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</si>
  <si>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</si>
  <si>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</si>
  <si>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</si>
  <si>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</si>
  <si>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</si>
  <si>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</si>
  <si>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</si>
  <si>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</si>
  <si>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</si>
  <si>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</si>
  <si>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</si>
  <si>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</si>
  <si>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</si>
  <si>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</si>
  <si>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</si>
  <si>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</si>
  <si>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</si>
  <si>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</si>
  <si>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</si>
  <si>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</si>
  <si>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</si>
  <si>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</si>
  <si>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</si>
  <si>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</si>
  <si>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</si>
  <si>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</si>
  <si>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</si>
  <si>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</si>
  <si>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</si>
  <si>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</si>
  <si>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</si>
  <si>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</si>
  <si>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</si>
  <si>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</si>
  <si>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</si>
  <si>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</si>
  <si>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</si>
  <si>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</si>
  <si>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</si>
  <si>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</si>
  <si>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</si>
  <si>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</si>
  <si>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</si>
  <si>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</si>
  <si>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</si>
  <si>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</si>
  <si>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</si>
  <si>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</si>
  <si>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</si>
  <si>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</si>
  <si>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</si>
  <si>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</si>
  <si>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</si>
  <si>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</si>
  <si>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</si>
  <si>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</si>
  <si>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</si>
  <si>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</si>
  <si>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</si>
  <si>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</si>
  <si>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</si>
  <si>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</si>
  <si>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</si>
  <si>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</si>
  <si>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</si>
  <si>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</si>
  <si>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</si>
  <si>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</si>
  <si>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</si>
  <si>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</si>
  <si>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</si>
  <si>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</si>
  <si>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</si>
  <si>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</si>
  <si>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</si>
  <si>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</si>
  <si>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</si>
  <si>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</si>
  <si>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</si>
  <si>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</si>
  <si>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</si>
  <si>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</si>
  <si>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</si>
  <si>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</si>
  <si>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</si>
  <si>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</si>
  <si>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</si>
  <si>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</si>
  <si>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</si>
  <si>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</si>
  <si>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</si>
  <si>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</si>
  <si>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</si>
  <si>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</si>
  <si>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</si>
  <si>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</si>
  <si>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</si>
  <si>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</si>
  <si>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</si>
  <si>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</si>
  <si>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</si>
  <si>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</si>
  <si>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</si>
  <si>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</si>
  <si>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</si>
  <si>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</si>
  <si>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</si>
  <si>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</si>
  <si>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</si>
  <si>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</si>
  <si>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</si>
  <si>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</si>
  <si>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</si>
  <si>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</si>
  <si>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</si>
  <si>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</si>
  <si>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</si>
  <si>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</si>
  <si>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</si>
  <si>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</si>
  <si>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</si>
  <si>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</si>
  <si>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</si>
  <si>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</si>
  <si>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</si>
  <si>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</si>
  <si>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</si>
  <si>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</si>
  <si>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</si>
  <si>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</si>
  <si>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</si>
  <si>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</si>
  <si>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</si>
  <si>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</si>
  <si>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</si>
  <si>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</si>
  <si>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</si>
  <si>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</si>
  <si>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</si>
  <si>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</si>
  <si>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</si>
  <si>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</si>
  <si>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</si>
  <si>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</si>
  <si>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</si>
  <si>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</si>
  <si>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</si>
  <si>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</si>
  <si>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</si>
  <si>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</si>
  <si>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</si>
  <si>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</si>
  <si>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</si>
  <si>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</si>
  <si>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</si>
  <si>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</si>
  <si>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</si>
  <si>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</si>
  <si>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</si>
  <si>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</si>
  <si>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</si>
  <si>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</si>
  <si>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</si>
  <si>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</si>
  <si>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</si>
  <si>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</si>
  <si>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</si>
  <si>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</si>
  <si>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</si>
  <si>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</si>
  <si>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</si>
  <si>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</si>
  <si>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</si>
  <si>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</si>
  <si>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</si>
  <si>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</si>
  <si>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</si>
  <si>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</si>
  <si>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</si>
  <si>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</si>
  <si>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</si>
  <si>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</si>
  <si>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</si>
  <si>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</si>
  <si>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</si>
  <si>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</si>
  <si>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</si>
  <si>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</si>
  <si>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</si>
  <si>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</si>
  <si>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</si>
  <si>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</si>
  <si>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</si>
  <si>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</si>
  <si>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</si>
  <si>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</si>
  <si>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</si>
  <si>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</si>
  <si>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</si>
  <si>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</si>
  <si>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</si>
  <si>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</si>
  <si>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</si>
  <si>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</si>
  <si>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</si>
  <si>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</si>
  <si>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</si>
  <si>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</si>
  <si>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</si>
  <si>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</si>
  <si>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</si>
  <si>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</si>
  <si>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</si>
  <si>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</si>
  <si>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</si>
  <si>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</si>
  <si>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</si>
  <si>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</si>
  <si>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</si>
  <si>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</si>
  <si>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</si>
  <si>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</si>
  <si>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</si>
  <si>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</si>
  <si>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</si>
  <si>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</si>
  <si>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</si>
  <si>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</si>
  <si>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</si>
  <si>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</si>
  <si>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</si>
  <si>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</si>
  <si>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</si>
  <si>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</si>
  <si>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</si>
  <si>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</si>
  <si>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</si>
  <si>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</si>
  <si>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</si>
  <si>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</si>
  <si>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</si>
  <si>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</si>
  <si>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</si>
  <si>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</si>
  <si>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</si>
  <si>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</si>
  <si>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</si>
  <si>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</si>
  <si>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</si>
  <si>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</si>
  <si>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</si>
  <si>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</si>
  <si>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</si>
  <si>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</si>
  <si>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</si>
  <si>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</si>
  <si>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</si>
  <si>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</si>
  <si>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</si>
  <si>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</si>
  <si>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</si>
  <si>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</si>
  <si>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</si>
  <si>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</si>
  <si>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</si>
  <si>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</si>
  <si>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</si>
  <si>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</si>
  <si>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</si>
  <si>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</si>
  <si>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</si>
  <si>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</si>
  <si>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</si>
  <si>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</si>
  <si>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</si>
  <si>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</si>
  <si>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</si>
  <si>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</si>
  <si>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</si>
  <si>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</si>
  <si>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</si>
  <si>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</si>
  <si>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</si>
  <si>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</si>
  <si>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</si>
  <si>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</si>
  <si>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</si>
  <si>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</si>
  <si>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</si>
  <si>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</si>
  <si>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</si>
  <si>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</si>
  <si>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</si>
  <si>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</si>
  <si>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</si>
  <si>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</si>
  <si>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</si>
  <si>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</si>
  <si>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</si>
  <si>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</si>
  <si>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</si>
  <si>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</si>
  <si>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</si>
  <si>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</si>
  <si>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</si>
  <si>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</si>
  <si>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</si>
  <si>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</si>
  <si>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</si>
  <si>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</si>
  <si>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</si>
  <si>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</si>
  <si>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</si>
  <si>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</si>
  <si>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</si>
  <si>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</si>
  <si>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</si>
  <si>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</si>
  <si>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</si>
  <si>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</si>
  <si>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</si>
  <si>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</si>
  <si>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</si>
  <si>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</si>
  <si>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</si>
  <si>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</si>
  <si>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</si>
  <si>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</si>
  <si>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</si>
  <si>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</si>
  <si>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</si>
  <si>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</si>
  <si>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</si>
  <si>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</si>
  <si>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</si>
  <si>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</si>
  <si>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</si>
  <si>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</si>
  <si>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</si>
  <si>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</si>
  <si>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</si>
  <si>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</si>
  <si>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</si>
  <si>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</si>
  <si>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</si>
  <si>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</si>
  <si>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</si>
  <si>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</si>
  <si>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</si>
  <si>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</si>
  <si>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</si>
  <si>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</si>
  <si>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</si>
  <si>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</si>
  <si>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</si>
  <si>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</si>
  <si>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</si>
  <si>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</si>
  <si>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</si>
  <si>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</si>
  <si>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</si>
  <si>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</si>
  <si>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</si>
  <si>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</si>
  <si>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</si>
  <si>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</si>
  <si>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</si>
  <si>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</si>
  <si>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</si>
  <si>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</si>
  <si>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</si>
  <si>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</si>
  <si>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</si>
  <si>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</si>
  <si>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</si>
  <si>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</si>
  <si>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</si>
  <si>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</si>
  <si>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</si>
  <si>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</si>
  <si>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</si>
  <si>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</si>
  <si>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</si>
  <si>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</si>
  <si>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</si>
  <si>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</si>
  <si>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</si>
  <si>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</si>
  <si>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</si>
  <si>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</si>
  <si>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</si>
  <si>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</si>
  <si>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</si>
  <si>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</si>
  <si>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</si>
  <si>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</si>
  <si>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</si>
  <si>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</si>
  <si>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</si>
  <si>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</si>
  <si>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</si>
  <si>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</si>
  <si>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</si>
  <si>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</si>
  <si>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</si>
  <si>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</si>
  <si>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</si>
  <si>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</si>
  <si>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</si>
  <si>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</si>
  <si>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</si>
  <si>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</si>
  <si>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</si>
  <si>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</si>
  <si>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</si>
  <si>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</si>
  <si>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</si>
  <si>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</si>
  <si>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</si>
  <si>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</si>
  <si>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</si>
  <si>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</si>
  <si>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</si>
  <si>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</si>
  <si>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</si>
  <si>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</si>
  <si>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</si>
  <si>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</si>
  <si>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</si>
  <si>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</si>
  <si>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</si>
  <si>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</si>
  <si>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</si>
  <si>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</si>
  <si>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</si>
  <si>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</si>
  <si>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</si>
  <si>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</si>
  <si>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</si>
  <si>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</si>
  <si>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</si>
  <si>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</si>
  <si>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</si>
  <si>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</si>
  <si>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</si>
  <si>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</si>
  <si>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</si>
  <si>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</si>
  <si>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</si>
  <si>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</si>
  <si>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</si>
  <si>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</si>
  <si>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</si>
  <si>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</si>
  <si>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</si>
  <si>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</si>
  <si>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</si>
  <si>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</si>
  <si>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</si>
  <si>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</si>
  <si>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</si>
  <si>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</si>
  <si>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</si>
  <si>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</si>
  <si>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</si>
  <si>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</si>
  <si>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</si>
  <si>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</si>
  <si>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</si>
  <si>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</si>
  <si>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</si>
  <si>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</si>
  <si>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</si>
  <si>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</si>
  <si>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</si>
  <si>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</si>
  <si>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</si>
  <si>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</si>
  <si>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</si>
  <si>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</si>
  <si>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</si>
  <si>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</si>
  <si>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</si>
  <si>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</si>
  <si>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</si>
  <si>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</si>
  <si>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</si>
  <si>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</si>
  <si>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</si>
  <si>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</si>
  <si>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</si>
  <si>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</si>
  <si>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</si>
  <si>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</si>
  <si>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</si>
  <si>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</si>
  <si>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</si>
  <si>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</si>
  <si>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</si>
  <si>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</si>
  <si>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</si>
  <si>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</si>
  <si>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</si>
  <si>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</si>
  <si>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</si>
  <si>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</si>
  <si>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</si>
  <si>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</si>
  <si>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</si>
  <si>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</si>
  <si>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</si>
  <si>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</si>
  <si>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</si>
  <si>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</si>
  <si>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</si>
  <si>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</si>
  <si>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</si>
  <si>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</si>
  <si>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</si>
  <si>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</si>
  <si>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</si>
  <si>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</si>
  <si>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</si>
  <si>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</si>
  <si>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</si>
  <si>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</si>
  <si>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</si>
  <si>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</si>
  <si>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</si>
  <si>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</si>
  <si>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</si>
  <si>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</si>
  <si>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</si>
  <si>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</si>
  <si>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</si>
  <si>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</si>
  <si>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</si>
  <si>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</si>
  <si>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</si>
  <si>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</si>
  <si>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</si>
  <si>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</si>
  <si>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</si>
  <si>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</si>
  <si>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</si>
  <si>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</si>
  <si>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</si>
  <si>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</si>
  <si>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</si>
  <si>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</si>
  <si>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</si>
  <si>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</si>
  <si>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</si>
  <si>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</si>
  <si>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</si>
  <si>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</si>
  <si>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</si>
  <si>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</si>
  <si>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</si>
  <si>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</si>
  <si>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</si>
  <si>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</si>
  <si>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</si>
  <si>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</si>
  <si>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</si>
  <si>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</si>
  <si>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</si>
  <si>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</si>
  <si>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</si>
  <si>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</si>
  <si>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</si>
  <si>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</si>
  <si>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</si>
  <si>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</si>
  <si>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</si>
  <si>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</si>
  <si>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</si>
  <si>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</si>
  <si>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</si>
  <si>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</si>
  <si>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</si>
  <si>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</si>
  <si>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</si>
  <si>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</si>
  <si>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</si>
  <si>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</si>
  <si>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</si>
  <si>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</si>
  <si>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</si>
  <si>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</si>
  <si>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</si>
  <si>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</si>
  <si>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</si>
  <si>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</si>
  <si>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</si>
  <si>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</si>
  <si>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</si>
  <si>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</si>
  <si>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</si>
  <si>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</si>
  <si>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</si>
  <si>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</si>
  <si>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</si>
  <si>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</si>
  <si>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</si>
  <si>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</si>
  <si>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</si>
  <si>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</si>
  <si>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</si>
  <si>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</si>
  <si>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</si>
  <si>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</si>
  <si>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</si>
  <si>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</si>
  <si>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</si>
  <si>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</si>
  <si>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</si>
  <si>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</si>
  <si>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</si>
  <si>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</si>
  <si>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</si>
  <si>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</si>
  <si>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</si>
  <si>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</si>
  <si>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</si>
  <si>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</si>
  <si>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</si>
  <si>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</si>
  <si>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</si>
  <si>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</si>
  <si>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</si>
  <si>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</si>
  <si>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</si>
  <si>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</si>
  <si>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</si>
  <si>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</si>
  <si>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</si>
  <si>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</si>
  <si>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</si>
  <si>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</si>
  <si>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</si>
  <si>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</si>
  <si>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</si>
  <si>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</si>
  <si>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</si>
  <si>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</si>
  <si>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</si>
  <si>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</si>
  <si>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</si>
  <si>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</si>
  <si>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</si>
  <si>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</si>
  <si>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</si>
  <si>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</si>
  <si>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</si>
  <si>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</si>
  <si>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</si>
  <si>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</si>
  <si>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</si>
  <si>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</si>
  <si>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</si>
  <si>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</si>
  <si>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</si>
  <si>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</si>
  <si>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</si>
  <si>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</si>
  <si>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</si>
  <si>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</si>
  <si>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</si>
  <si>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</si>
  <si>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</si>
  <si>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</si>
  <si>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</si>
  <si>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</si>
  <si>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</si>
  <si>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</si>
  <si>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</si>
  <si>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</si>
  <si>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</si>
  <si>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</si>
  <si>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</si>
  <si>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</si>
  <si>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</si>
  <si>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</si>
  <si>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</si>
  <si>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</si>
  <si>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</si>
  <si>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</si>
  <si>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</si>
  <si>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</si>
  <si>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</si>
  <si>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</si>
  <si>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</si>
  <si>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</si>
  <si>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</si>
  <si>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</si>
  <si>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</si>
  <si>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</si>
  <si>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</si>
  <si>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</si>
  <si>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</si>
  <si>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</si>
  <si>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</si>
  <si>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</si>
  <si>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</si>
  <si>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</si>
  <si>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</si>
  <si>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</si>
  <si>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</si>
  <si>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</si>
  <si>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</si>
  <si>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</si>
  <si>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</si>
  <si>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</si>
  <si>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</si>
  <si>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</si>
  <si>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</si>
  <si>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</si>
  <si>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</si>
  <si>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</si>
  <si>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</si>
  <si>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</si>
  <si>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</si>
  <si>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</si>
  <si>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</si>
  <si>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</si>
  <si>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</si>
  <si>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</si>
  <si>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</si>
  <si>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</si>
  <si>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</si>
  <si>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</si>
  <si>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</si>
  <si>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</si>
  <si>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</si>
  <si>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</si>
  <si>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</si>
  <si>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</si>
  <si>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</si>
  <si>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</si>
  <si>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</si>
  <si>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</si>
  <si>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</si>
  <si>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</si>
  <si>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</si>
  <si>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</si>
  <si>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</si>
  <si>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</si>
  <si>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</si>
  <si>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</si>
  <si>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</si>
  <si>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</si>
  <si>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</si>
  <si>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</si>
  <si>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</si>
  <si>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</si>
  <si>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</si>
  <si>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</si>
  <si>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</si>
  <si>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</si>
  <si>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</si>
  <si>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</si>
  <si>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</si>
  <si>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</si>
  <si>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</si>
  <si>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</si>
  <si>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</si>
  <si>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</si>
  <si>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</si>
  <si>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</si>
  <si>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</si>
  <si>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</si>
  <si>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</si>
  <si>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</si>
  <si>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</si>
  <si>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</si>
  <si>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</si>
  <si>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</si>
  <si>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</si>
  <si>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</si>
  <si>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</si>
  <si>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</si>
  <si>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</si>
  <si>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</si>
  <si>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</si>
  <si>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</si>
  <si>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</si>
  <si>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</si>
  <si>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</si>
  <si>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</si>
  <si>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</si>
  <si>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</si>
  <si>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</si>
  <si>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</si>
  <si>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</si>
  <si>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</si>
  <si>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</si>
  <si>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</si>
  <si>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</si>
  <si>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</si>
  <si>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</si>
  <si>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</si>
  <si>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</si>
  <si>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</si>
  <si>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</si>
  <si>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</si>
  <si>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</si>
  <si>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</si>
  <si>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</si>
  <si>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</si>
  <si>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</si>
  <si>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</si>
  <si>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</si>
  <si>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</si>
  <si>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</si>
  <si>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</si>
  <si>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</si>
  <si>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</si>
  <si>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</si>
  <si>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</si>
  <si>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</si>
  <si>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</si>
  <si>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</si>
  <si>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</si>
  <si>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</si>
  <si>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</si>
  <si>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</si>
  <si>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</si>
  <si>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</si>
  <si>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</si>
  <si>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</si>
  <si>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</si>
  <si>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</si>
  <si>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</si>
  <si>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</si>
  <si>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</si>
  <si>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</si>
  <si>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</si>
  <si>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</si>
  <si>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</si>
  <si>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</si>
  <si>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</si>
  <si>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</si>
  <si>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</si>
  <si>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</si>
  <si>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</si>
  <si>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</si>
  <si>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</si>
  <si>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</si>
  <si>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</si>
  <si>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</si>
  <si>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</si>
  <si>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</si>
  <si>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</si>
  <si>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</si>
  <si>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</si>
  <si>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</si>
  <si>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</si>
  <si>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</si>
  <si>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</si>
  <si>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</si>
  <si>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</si>
  <si>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</si>
  <si>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</si>
  <si>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</si>
  <si>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</si>
  <si>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</si>
  <si>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</si>
  <si>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</si>
  <si>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</si>
  <si>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</si>
  <si>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</si>
  <si>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</si>
  <si>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</si>
  <si>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</si>
  <si>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</si>
  <si>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</si>
  <si>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</si>
  <si>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</si>
  <si>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</si>
  <si>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</si>
  <si>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</si>
  <si>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</si>
  <si>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</si>
  <si>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</si>
  <si>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</si>
  <si>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</si>
  <si>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</si>
  <si>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</si>
  <si>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</si>
  <si>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</si>
  <si>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</si>
  <si>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</si>
  <si>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</si>
  <si>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</si>
  <si>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</si>
  <si>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</si>
  <si>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</si>
  <si>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</si>
  <si>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</si>
  <si>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</si>
  <si>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</si>
  <si>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</si>
  <si>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</si>
  <si>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</si>
  <si>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</si>
  <si>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</si>
  <si>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</si>
  <si>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</si>
  <si>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</si>
  <si>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</si>
  <si>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</si>
  <si>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</si>
  <si>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</si>
  <si>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</si>
  <si>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</si>
  <si>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</si>
  <si>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</si>
  <si>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</si>
  <si>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</si>
  <si>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</si>
  <si>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</si>
  <si>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</si>
  <si>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</si>
  <si>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</si>
  <si>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</si>
  <si>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</si>
  <si>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</si>
  <si>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</si>
  <si>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</si>
  <si>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</si>
  <si>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</si>
  <si>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</si>
  <si>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</si>
  <si>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</si>
  <si>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</si>
  <si>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</si>
  <si>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</si>
  <si>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</si>
  <si>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</si>
  <si>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</si>
  <si>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</si>
  <si>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</si>
  <si>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</si>
  <si>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</si>
  <si>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</si>
  <si>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</si>
  <si>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</si>
  <si>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</si>
  <si>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</si>
  <si>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</si>
  <si>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</si>
  <si>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</si>
  <si>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</si>
  <si>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</si>
  <si>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</si>
  <si>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</si>
  <si>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</si>
  <si>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</si>
  <si>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</si>
  <si>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</si>
  <si>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</si>
  <si>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</si>
  <si>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</si>
  <si>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</si>
  <si>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</si>
  <si>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</si>
  <si>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</si>
  <si>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</si>
  <si>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</si>
  <si>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</si>
  <si>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</si>
  <si>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</si>
  <si>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</si>
  <si>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</si>
  <si>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</si>
  <si>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</si>
  <si>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</si>
  <si>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</si>
  <si>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</si>
  <si>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</si>
  <si>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</si>
  <si>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</si>
  <si>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</si>
  <si>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</si>
  <si>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</si>
  <si>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</si>
  <si>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</si>
  <si>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</si>
  <si>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</si>
  <si>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</si>
  <si>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</si>
  <si>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</si>
  <si>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</si>
  <si>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</si>
  <si>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</si>
  <si>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</si>
  <si>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</si>
  <si>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</si>
  <si>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</si>
  <si>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</si>
  <si>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</si>
  <si>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</si>
  <si>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</si>
  <si>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</si>
  <si>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</si>
  <si>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</si>
  <si>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</si>
  <si>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</si>
  <si>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</si>
  <si>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</si>
  <si>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</si>
  <si>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</si>
  <si>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</si>
  <si>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</si>
  <si>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</si>
  <si>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</si>
  <si>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</si>
  <si>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</si>
  <si>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</si>
  <si>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</si>
  <si>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</si>
  <si>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</si>
  <si>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</si>
  <si>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</si>
  <si>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</si>
  <si>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</si>
  <si>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</si>
  <si>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</si>
  <si>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</si>
  <si>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</si>
  <si>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</si>
  <si>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</si>
  <si>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</si>
  <si>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</si>
  <si>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</si>
  <si>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</si>
  <si>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</si>
  <si>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</si>
  <si>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</si>
  <si>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</si>
  <si>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</si>
  <si>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</si>
  <si>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</si>
  <si>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</si>
  <si>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</si>
  <si>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</si>
  <si>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</si>
  <si>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</si>
  <si>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</si>
  <si>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</si>
  <si>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</si>
  <si>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</si>
  <si>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</si>
  <si>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</si>
  <si>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</si>
  <si>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</si>
  <si>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</si>
  <si>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</si>
  <si>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</si>
  <si>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</si>
  <si>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</si>
  <si>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</si>
  <si>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</si>
  <si>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</si>
  <si>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</si>
  <si>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</si>
  <si>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</si>
  <si>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</si>
  <si>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</si>
  <si>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</si>
  <si>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</si>
  <si>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</si>
  <si>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</si>
  <si>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</si>
  <si>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</si>
  <si>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</si>
  <si>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</si>
  <si>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</si>
  <si>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</si>
  <si>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</si>
  <si>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</si>
  <si>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</si>
  <si>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</si>
  <si>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</si>
  <si>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</si>
  <si>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</si>
  <si>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</si>
  <si>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</si>
  <si>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</si>
  <si>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</si>
  <si>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</si>
  <si>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</si>
  <si>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</si>
  <si>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</si>
  <si>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</si>
  <si>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</si>
  <si>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</si>
  <si>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</si>
  <si>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</si>
  <si>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</si>
  <si>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</si>
  <si>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</si>
  <si>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</si>
  <si>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</si>
  <si>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</si>
  <si>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</si>
  <si>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</si>
  <si>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</si>
  <si>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</si>
  <si>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</si>
  <si>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</si>
  <si>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</si>
  <si>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</si>
  <si>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</si>
  <si>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</si>
  <si>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</si>
  <si>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</si>
  <si>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</si>
  <si>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</si>
  <si>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</si>
  <si>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</si>
  <si>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</si>
  <si>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</si>
  <si>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</si>
  <si>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</si>
  <si>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</si>
  <si>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</si>
  <si>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</si>
  <si>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</si>
  <si>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</si>
  <si>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</si>
  <si>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</si>
  <si>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</si>
  <si>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</si>
  <si>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</si>
  <si>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</si>
  <si>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</si>
  <si>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</si>
  <si>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</si>
  <si>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</si>
  <si>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</si>
  <si>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</si>
  <si>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</si>
  <si>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</si>
  <si>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</si>
  <si>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</si>
  <si>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</si>
  <si>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</si>
  <si>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</si>
  <si>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</si>
  <si>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</si>
  <si>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</si>
  <si>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</si>
  <si>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</si>
  <si>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</si>
  <si>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</si>
  <si>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</si>
  <si>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</si>
  <si>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</si>
  <si>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</si>
  <si>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</si>
  <si>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</si>
  <si>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</si>
  <si>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</si>
  <si>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</si>
  <si>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</si>
  <si>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</si>
  <si>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</si>
  <si>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</si>
  <si>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</si>
  <si>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</si>
  <si>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</si>
  <si>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</si>
  <si>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</si>
  <si>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</si>
  <si>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</si>
  <si>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</si>
  <si>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</si>
  <si>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</si>
  <si>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</si>
  <si>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</si>
  <si>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</si>
  <si>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</si>
  <si>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</si>
  <si>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</si>
  <si>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</si>
  <si>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</si>
  <si>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</si>
  <si>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</si>
  <si>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</si>
  <si>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</si>
  <si>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</si>
  <si>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</si>
  <si>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</si>
  <si>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</si>
  <si>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</si>
  <si>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</si>
  <si>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</si>
  <si>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</si>
  <si>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</si>
  <si>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</si>
  <si>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</si>
  <si>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</si>
  <si>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</si>
  <si>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</si>
  <si>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</si>
  <si>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</si>
  <si>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</si>
  <si>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</si>
  <si>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</si>
  <si>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</si>
  <si>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</si>
  <si>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</si>
  <si>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</si>
  <si>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</si>
  <si>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</si>
  <si>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</si>
  <si>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</si>
  <si>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</si>
  <si>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</si>
  <si>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</si>
  <si>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</si>
  <si>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</si>
  <si>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</si>
  <si>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</si>
  <si>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</si>
  <si>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</si>
  <si>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</si>
  <si>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</si>
  <si>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</si>
  <si>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</si>
  <si>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</si>
  <si>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</si>
  <si>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</si>
  <si>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</si>
  <si>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</si>
  <si>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</si>
  <si>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</si>
  <si>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</si>
  <si>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</si>
  <si>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</si>
  <si>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</si>
  <si>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</si>
  <si>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</si>
  <si>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</si>
  <si>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</si>
  <si>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</si>
  <si>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</si>
  <si>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</si>
  <si>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</si>
  <si>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</si>
  <si>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</si>
  <si>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</si>
  <si>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</si>
  <si>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</si>
  <si>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</si>
  <si>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</si>
  <si>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</si>
  <si>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</si>
  <si>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</si>
  <si>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</si>
  <si>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</si>
  <si>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</si>
  <si>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</si>
  <si>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</si>
  <si>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</si>
  <si>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</si>
  <si>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</si>
  <si>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</si>
  <si>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</si>
  <si>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</si>
  <si>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</si>
  <si>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</si>
  <si>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</si>
  <si>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</si>
  <si>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</si>
  <si>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</si>
  <si>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</si>
  <si>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</si>
  <si>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</si>
  <si>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</si>
  <si>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</si>
  <si>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</si>
  <si>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</si>
  <si>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</si>
  <si>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</si>
  <si>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</si>
  <si>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</si>
  <si>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</si>
  <si>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</si>
  <si>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</si>
  <si>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</si>
  <si>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</si>
  <si>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</si>
  <si>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</si>
  <si>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</si>
  <si>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</si>
  <si>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</si>
  <si>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</si>
  <si>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</si>
  <si>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</si>
  <si>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</si>
  <si>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</si>
  <si>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</si>
  <si>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</si>
  <si>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</si>
  <si>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</si>
  <si>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</si>
  <si>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</si>
  <si>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</si>
  <si>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</si>
  <si>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</si>
  <si>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</si>
  <si>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</si>
  <si>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</si>
  <si>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</si>
  <si>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</si>
  <si>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</si>
  <si>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</si>
  <si>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</si>
  <si>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</si>
  <si>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</si>
  <si>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</si>
  <si>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</si>
  <si>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</si>
  <si>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</si>
  <si>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</si>
  <si>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</si>
  <si>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</si>
  <si>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</si>
  <si>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</si>
  <si>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</si>
  <si>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</si>
  <si>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</si>
  <si>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</si>
  <si>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</si>
  <si>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</si>
  <si>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</si>
  <si>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</si>
  <si>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</si>
  <si>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</si>
  <si>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</si>
  <si>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</si>
  <si>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</si>
  <si>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</si>
  <si>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</si>
  <si>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</si>
  <si>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</si>
  <si>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</si>
  <si>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</si>
  <si>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</si>
  <si>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</si>
  <si>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</si>
  <si>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</si>
  <si>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</si>
  <si>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</si>
  <si>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</si>
  <si>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</si>
  <si>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</si>
  <si>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</si>
  <si>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</si>
  <si>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</si>
  <si>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</si>
  <si>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</si>
  <si>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</si>
  <si>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</si>
  <si>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</si>
  <si>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</si>
  <si>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</si>
  <si>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</si>
  <si>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</si>
  <si>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</si>
  <si>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</si>
  <si>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</si>
  <si>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</si>
  <si>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</si>
  <si>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</si>
  <si>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</si>
  <si>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</si>
  <si>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</si>
  <si>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</si>
  <si>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</si>
  <si>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</si>
  <si>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</si>
  <si>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</si>
  <si>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</si>
  <si>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</si>
  <si>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</si>
  <si>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</si>
  <si>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</si>
  <si>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</si>
  <si>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</si>
  <si>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</si>
  <si>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</si>
  <si>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</si>
  <si>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</si>
  <si>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</si>
  <si>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</si>
  <si>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</si>
  <si>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</si>
  <si>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</si>
  <si>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</si>
  <si>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</si>
  <si>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</si>
  <si>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</si>
  <si>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</si>
  <si>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</si>
  <si>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</si>
  <si>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</si>
  <si>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</si>
  <si>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</si>
  <si>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</si>
  <si>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</si>
  <si>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</si>
  <si>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</si>
  <si>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</si>
  <si>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</si>
  <si>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</si>
  <si>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</si>
  <si>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</si>
  <si>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</si>
  <si>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</si>
  <si>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</si>
  <si>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</si>
  <si>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</si>
  <si>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</si>
  <si>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</si>
  <si>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</si>
  <si>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</si>
  <si>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</si>
  <si>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</si>
  <si>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</si>
  <si>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</si>
  <si>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</si>
  <si>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</si>
  <si>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</si>
  <si>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</si>
  <si>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</si>
  <si>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</si>
  <si>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</si>
  <si>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</si>
  <si>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</si>
  <si>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</si>
  <si>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</si>
  <si>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</si>
  <si>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</si>
  <si>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</si>
  <si>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</si>
  <si>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</si>
  <si>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</si>
  <si>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</si>
  <si>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</si>
  <si>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</si>
  <si>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</si>
  <si>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</si>
  <si>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</si>
  <si>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</si>
  <si>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</si>
  <si>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</si>
  <si>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</si>
  <si>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</si>
  <si>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</si>
  <si>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</si>
  <si>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</si>
  <si>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</si>
  <si>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</si>
  <si>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</si>
  <si>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</si>
  <si>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</si>
  <si>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</si>
  <si>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</si>
  <si>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</si>
  <si>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</si>
  <si>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</si>
  <si>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</si>
  <si>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</si>
  <si>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</si>
  <si>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</si>
  <si>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</si>
  <si>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</si>
  <si>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</si>
  <si>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</si>
  <si>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</si>
  <si>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</si>
  <si>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</si>
  <si>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</si>
  <si>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</si>
  <si>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</si>
  <si>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</si>
  <si>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</si>
  <si>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</si>
  <si>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</si>
  <si>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</si>
  <si>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</si>
  <si>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</si>
  <si>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</si>
  <si>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</si>
  <si>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</si>
  <si>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</si>
  <si>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</si>
  <si>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</si>
  <si>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</si>
  <si>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</si>
  <si>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</si>
  <si>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</si>
  <si>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</si>
  <si>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</si>
  <si>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</si>
  <si>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</si>
  <si>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</si>
  <si>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</si>
  <si>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</si>
  <si>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</si>
  <si>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</si>
  <si>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</si>
  <si>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</si>
  <si>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</si>
  <si>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</si>
  <si>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</si>
  <si>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</si>
  <si>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</si>
  <si>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</si>
  <si>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</si>
  <si>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</si>
  <si>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</si>
  <si>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</si>
  <si>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</si>
  <si>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</si>
  <si>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</si>
  <si>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</si>
  <si>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</si>
  <si>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</si>
  <si>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</si>
  <si>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</si>
  <si>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</si>
  <si>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</si>
  <si>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</si>
  <si>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</si>
  <si>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</si>
  <si>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</si>
  <si>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</si>
  <si>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</si>
  <si>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</si>
  <si>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</si>
  <si>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</si>
  <si>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</si>
  <si>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</si>
  <si>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</si>
  <si>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</si>
  <si>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</si>
  <si>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</si>
  <si>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</si>
  <si>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</si>
  <si>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</si>
  <si>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</si>
  <si>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</si>
  <si>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</si>
  <si>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</si>
  <si>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</si>
  <si>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</si>
  <si>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</si>
  <si>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</si>
  <si>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</si>
  <si>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</si>
  <si>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</si>
  <si>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</si>
  <si>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</si>
  <si>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</si>
  <si>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</si>
  <si>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</si>
  <si>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</si>
  <si>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</si>
  <si>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</si>
  <si>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</si>
  <si>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</si>
  <si>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</si>
  <si>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</si>
  <si>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</si>
  <si>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</si>
  <si>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</si>
  <si>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</si>
  <si>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</si>
  <si>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</si>
  <si>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</si>
  <si>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</si>
  <si>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</si>
  <si>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</si>
  <si>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</si>
  <si>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</si>
  <si>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</si>
  <si>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</si>
  <si>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</si>
  <si>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</si>
  <si>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</si>
  <si>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</si>
  <si>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</si>
  <si>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</si>
  <si>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</si>
  <si>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</si>
  <si>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</si>
  <si>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</si>
  <si>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</si>
  <si>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</si>
  <si>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</si>
  <si>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</si>
  <si>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</si>
  <si>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</si>
  <si>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</si>
  <si>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</si>
  <si>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</si>
  <si>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</si>
  <si>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</si>
  <si>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</si>
  <si>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</si>
  <si>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</si>
  <si>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</si>
  <si>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</si>
  <si>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</si>
  <si>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</si>
  <si>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</si>
  <si>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</si>
  <si>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</si>
  <si>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</si>
  <si>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</si>
  <si>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</si>
  <si>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</si>
  <si>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</si>
  <si>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</si>
  <si>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</si>
  <si>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</si>
  <si>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</si>
  <si>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</si>
  <si>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</si>
  <si>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</si>
  <si>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</si>
  <si>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</si>
  <si>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</si>
  <si>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</si>
  <si>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</si>
  <si>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</si>
  <si>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</si>
  <si>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</si>
  <si>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</si>
  <si>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</si>
  <si>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</si>
  <si>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</si>
  <si>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</si>
  <si>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</si>
  <si>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</si>
  <si>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</si>
  <si>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</si>
  <si>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</si>
  <si>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</si>
  <si>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</si>
  <si>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</si>
  <si>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</si>
  <si>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</si>
  <si>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</si>
  <si>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</si>
  <si>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</si>
  <si>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</si>
  <si>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</si>
  <si>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</si>
  <si>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</si>
  <si>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</si>
  <si>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</si>
  <si>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</si>
  <si>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</si>
  <si>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</si>
  <si>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</si>
  <si>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</si>
  <si>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</si>
  <si>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</si>
  <si>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</si>
  <si>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</si>
  <si>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</si>
  <si>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</si>
  <si>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</si>
  <si>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</si>
  <si>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</si>
  <si>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</si>
  <si>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</si>
  <si>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</si>
  <si>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</si>
  <si>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</si>
  <si>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</si>
  <si>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</si>
  <si>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</si>
  <si>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</si>
  <si>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</si>
  <si>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</si>
  <si>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</si>
  <si>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</si>
  <si>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</si>
  <si>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</si>
  <si>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</si>
  <si>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</si>
  <si>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</si>
  <si>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</si>
  <si>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</si>
  <si>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</si>
  <si>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</si>
  <si>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</si>
  <si>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</si>
  <si>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</si>
  <si>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</si>
  <si>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</si>
  <si>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</si>
  <si>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</si>
  <si>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</si>
  <si>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</si>
  <si>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</si>
  <si>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</si>
  <si>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</si>
  <si>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</si>
  <si>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</si>
  <si>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</si>
  <si>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</si>
  <si>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</si>
  <si>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</si>
  <si>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</si>
  <si>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</si>
  <si>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</si>
  <si>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</si>
  <si>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</si>
  <si>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</si>
  <si>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</si>
  <si>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</si>
  <si>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</si>
  <si>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</si>
  <si>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</si>
  <si>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</si>
  <si>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</si>
  <si>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</si>
  <si>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</si>
  <si>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</si>
  <si>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</si>
  <si>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</si>
  <si>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</si>
  <si>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</si>
  <si>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</si>
  <si>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</si>
  <si>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</si>
  <si>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</si>
  <si>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</si>
  <si>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</si>
  <si>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</si>
  <si>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</si>
  <si>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</si>
  <si>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</si>
  <si>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</si>
  <si>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</si>
  <si>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</si>
  <si>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</si>
  <si>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</si>
  <si>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</si>
  <si>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</si>
  <si>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</si>
  <si>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</si>
  <si>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</si>
  <si>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</si>
  <si>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</si>
  <si>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</si>
  <si>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</si>
  <si>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</si>
  <si>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</si>
  <si>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</si>
  <si>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</si>
  <si>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</si>
  <si>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</si>
  <si>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</si>
  <si>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</si>
  <si>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</si>
  <si>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</si>
  <si>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</si>
  <si>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</si>
  <si>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</si>
  <si>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</si>
  <si>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</si>
  <si>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</si>
  <si>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</si>
  <si>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</si>
  <si>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</si>
  <si>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</si>
  <si>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</si>
  <si>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</si>
  <si>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</si>
  <si>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</si>
  <si>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</si>
  <si>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</si>
  <si>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</si>
  <si>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</si>
  <si>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</si>
  <si>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</si>
  <si>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</si>
  <si>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</si>
  <si>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</si>
  <si>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</si>
  <si>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</si>
  <si>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</si>
  <si>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</si>
  <si>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</si>
  <si>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</si>
  <si>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</si>
  <si>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</si>
  <si>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</si>
  <si>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</si>
  <si>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</si>
  <si>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</si>
  <si>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</si>
  <si>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</si>
  <si>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</si>
  <si>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</si>
  <si>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</si>
  <si>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</si>
  <si>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</si>
  <si>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</si>
  <si>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</si>
  <si>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</si>
  <si>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</si>
  <si>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</si>
  <si>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</si>
  <si>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</si>
  <si>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</si>
  <si>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</si>
  <si>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</si>
  <si>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</si>
  <si>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</si>
  <si>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</si>
  <si>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</si>
  <si>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</si>
  <si>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</si>
  <si>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</si>
  <si>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</si>
  <si>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</si>
  <si>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</si>
  <si>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</si>
  <si>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</si>
  <si>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</si>
  <si>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</si>
  <si>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</si>
  <si>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</si>
  <si>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</si>
  <si>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</si>
  <si>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</si>
  <si>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</si>
  <si>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</si>
  <si>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</si>
  <si>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</si>
  <si>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</si>
  <si>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</si>
  <si>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</si>
  <si>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</si>
  <si>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</si>
  <si>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</si>
  <si>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</si>
  <si>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</si>
  <si>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</si>
  <si>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</si>
  <si>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</si>
  <si>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</si>
  <si>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</si>
  <si>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</si>
  <si>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</si>
  <si>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</si>
  <si>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</si>
  <si>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</si>
  <si>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</si>
  <si>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</si>
  <si>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</si>
  <si>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</si>
  <si>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</si>
  <si>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</si>
  <si>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</si>
  <si>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</si>
  <si>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</si>
  <si>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</si>
  <si>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</si>
  <si>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</si>
  <si>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</si>
  <si>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</si>
  <si>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</si>
  <si>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</si>
  <si>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</si>
  <si>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</si>
  <si>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</si>
  <si>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</si>
  <si>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</si>
  <si>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</si>
  <si>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</si>
  <si>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</si>
  <si>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</si>
  <si>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</si>
  <si>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</si>
  <si>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</si>
  <si>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</si>
  <si>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</si>
  <si>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</si>
  <si>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</si>
  <si>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</si>
  <si>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</si>
  <si>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</si>
  <si>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</si>
  <si>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</si>
  <si>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</si>
  <si>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</si>
  <si>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</si>
  <si>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</si>
  <si>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</si>
  <si>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</si>
  <si>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</si>
  <si>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</si>
  <si>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</si>
  <si>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</si>
  <si>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</si>
  <si>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</si>
  <si>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</si>
  <si>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</si>
  <si>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</si>
  <si>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</si>
  <si>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</si>
  <si>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</si>
  <si>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</si>
  <si>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</si>
  <si>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</si>
  <si>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</si>
  <si>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</si>
  <si>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</si>
  <si>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</si>
  <si>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</si>
  <si>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</si>
  <si>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</si>
  <si>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</si>
  <si>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</si>
  <si>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</si>
  <si>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</si>
  <si>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</si>
  <si>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</si>
  <si>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</si>
  <si>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</si>
  <si>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</si>
  <si>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</si>
  <si>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</si>
  <si>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</si>
  <si>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</si>
  <si>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</si>
  <si>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</si>
  <si>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</si>
  <si>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</si>
  <si>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</si>
  <si>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</si>
  <si>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</si>
  <si>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</si>
  <si>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</si>
  <si>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</si>
  <si>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</si>
  <si>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</si>
  <si>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</si>
  <si>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</si>
  <si>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</si>
  <si>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</si>
  <si>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</si>
  <si>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</si>
  <si>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</si>
  <si>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</si>
  <si>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</si>
  <si>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</si>
  <si>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</si>
  <si>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</si>
  <si>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</si>
  <si>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</si>
  <si>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</si>
  <si>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</si>
  <si>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</si>
  <si>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</si>
  <si>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</si>
  <si>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</si>
  <si>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</si>
  <si>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</si>
  <si>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</si>
  <si>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</si>
  <si>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</si>
  <si>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</si>
  <si>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</si>
  <si>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</si>
  <si>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</si>
  <si>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</si>
  <si>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</si>
  <si>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</si>
  <si>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</si>
  <si>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</si>
  <si>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</si>
  <si>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</si>
  <si>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</si>
  <si>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</si>
  <si>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</si>
  <si>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</si>
  <si>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</si>
  <si>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</si>
  <si>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</si>
  <si>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</si>
  <si>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</si>
  <si>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</si>
  <si>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</si>
  <si>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</si>
  <si>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</si>
  <si>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</si>
  <si>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</si>
  <si>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</si>
  <si>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</si>
  <si>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</si>
  <si>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</si>
  <si>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</si>
  <si>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</si>
  <si>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</si>
  <si>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</si>
  <si>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</si>
  <si>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</si>
  <si>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</si>
  <si>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</si>
  <si>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</si>
  <si>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</si>
  <si>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</si>
  <si>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</si>
  <si>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</si>
  <si>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</si>
  <si>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</si>
  <si>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</si>
  <si>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</si>
  <si>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</si>
  <si>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</si>
  <si>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</si>
  <si>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</si>
  <si>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</si>
  <si>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</si>
  <si>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</si>
  <si>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</si>
  <si>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</si>
  <si>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</si>
  <si>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</si>
  <si>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</si>
  <si>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</si>
  <si>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</si>
  <si>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</si>
  <si>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</si>
  <si>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</si>
  <si>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</si>
  <si>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</si>
  <si>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</si>
  <si>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</si>
  <si>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</si>
  <si>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</si>
  <si>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</si>
  <si>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</si>
  <si>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</si>
  <si>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</si>
  <si>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</si>
  <si>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</si>
  <si>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</si>
  <si>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</si>
  <si>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</si>
  <si>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</si>
  <si>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</si>
  <si>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</si>
  <si>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</si>
  <si>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</si>
  <si>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</si>
  <si>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</si>
  <si>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</si>
  <si>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</si>
  <si>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</si>
  <si>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</si>
  <si>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</si>
  <si>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</si>
  <si>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</si>
  <si>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</si>
  <si>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</si>
  <si>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</si>
  <si>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</si>
  <si>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</si>
  <si>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</si>
  <si>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</si>
  <si>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</si>
  <si>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</si>
  <si>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</si>
  <si>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</si>
  <si>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</si>
  <si>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</si>
  <si>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</si>
  <si>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</si>
  <si>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</si>
  <si>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</si>
  <si>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</si>
  <si>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</si>
  <si>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</si>
  <si>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</si>
  <si>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</si>
  <si>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</si>
  <si>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</si>
  <si>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</si>
  <si>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</si>
  <si>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</si>
  <si>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</si>
  <si>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</si>
  <si>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</si>
  <si>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</si>
  <si>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</si>
  <si>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</si>
  <si>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</si>
  <si>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</si>
  <si>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</si>
  <si>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</si>
  <si>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</si>
  <si>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</si>
  <si>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</si>
  <si>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</si>
  <si>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</si>
  <si>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</si>
  <si>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</si>
  <si>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</si>
  <si>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</si>
  <si>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</si>
  <si>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</si>
  <si>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</si>
  <si>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</si>
  <si>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</si>
  <si>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</si>
  <si>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</si>
  <si>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</si>
  <si>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</si>
  <si>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</si>
  <si>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</si>
  <si>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</si>
  <si>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</si>
  <si>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</si>
  <si>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</si>
  <si>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</si>
  <si>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</si>
  <si>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</si>
  <si>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</si>
  <si>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</si>
  <si>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</si>
  <si>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</si>
  <si>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</si>
  <si>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</si>
  <si>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</si>
  <si>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</si>
  <si>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</si>
  <si>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</si>
  <si>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</si>
  <si>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</si>
  <si>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</si>
  <si>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</si>
  <si>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</si>
  <si>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</si>
  <si>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</si>
  <si>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</si>
  <si>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</si>
  <si>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</si>
  <si>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</si>
  <si>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</si>
  <si>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</si>
  <si>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</si>
  <si>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</si>
  <si>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</si>
  <si>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</si>
  <si>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</si>
  <si>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</si>
  <si>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</si>
  <si>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</si>
  <si>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</si>
  <si>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</si>
  <si>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</si>
  <si>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</si>
  <si>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</si>
  <si>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</si>
  <si>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</si>
  <si>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</si>
  <si>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</si>
  <si>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</si>
  <si>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</si>
  <si>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</si>
  <si>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</si>
  <si>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</si>
  <si>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</si>
  <si>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</si>
  <si>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</si>
  <si>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</si>
  <si>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</si>
  <si>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</si>
  <si>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</si>
  <si>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</si>
  <si>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</si>
  <si>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</si>
  <si>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</si>
  <si>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</si>
  <si>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</si>
  <si>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</si>
  <si>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</si>
  <si>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</si>
  <si>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</si>
  <si>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</si>
  <si>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</si>
  <si>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</si>
  <si>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</si>
  <si>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</si>
  <si>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</si>
  <si>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</si>
  <si>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</si>
  <si>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</si>
  <si>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</si>
  <si>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</si>
  <si>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</si>
  <si>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</si>
  <si>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</si>
  <si>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</si>
  <si>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</si>
  <si>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</si>
  <si>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</si>
  <si>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</si>
  <si>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</si>
  <si>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</si>
  <si>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</si>
  <si>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</si>
  <si>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</si>
  <si>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</si>
  <si>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</si>
  <si>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</si>
  <si>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</si>
  <si>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</si>
  <si>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</si>
  <si>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</si>
  <si>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</si>
  <si>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</si>
  <si>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</si>
  <si>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</si>
  <si>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</si>
  <si>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</si>
  <si>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</si>
  <si>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</si>
  <si>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</si>
  <si>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</si>
  <si>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</si>
  <si>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</si>
  <si>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</si>
  <si>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</si>
  <si>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</si>
  <si>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</si>
  <si>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</si>
  <si>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</si>
  <si>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</si>
  <si>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</si>
  <si>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</si>
  <si>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</si>
  <si>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</si>
  <si>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</si>
  <si>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</si>
  <si>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</si>
  <si>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</si>
  <si>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</si>
  <si>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</si>
  <si>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</si>
  <si>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</si>
  <si>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</si>
  <si>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</si>
  <si>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</si>
  <si>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</si>
  <si>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</si>
  <si>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</si>
  <si>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</si>
  <si>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</si>
  <si>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</si>
  <si>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</si>
  <si>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</si>
  <si>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</si>
  <si>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</si>
  <si>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</si>
  <si>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</si>
  <si>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</si>
  <si>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</si>
  <si>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</si>
  <si>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</si>
  <si>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</si>
  <si>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</si>
  <si>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</si>
  <si>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</si>
  <si>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</si>
  <si>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</si>
  <si>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</si>
  <si>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</si>
  <si>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</si>
  <si>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</si>
  <si>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</si>
  <si>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</si>
  <si>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</si>
  <si>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</si>
  <si>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</si>
  <si>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</si>
  <si>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</si>
  <si>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</si>
  <si>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</si>
  <si>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</si>
  <si>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</si>
  <si>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</si>
  <si>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</si>
  <si>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</si>
  <si>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</si>
  <si>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</si>
  <si>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</si>
  <si>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</si>
  <si>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</si>
  <si>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</si>
  <si>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</si>
  <si>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</si>
  <si>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</si>
  <si>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</si>
  <si>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</si>
  <si>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</si>
  <si>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</si>
  <si>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</si>
  <si>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</si>
  <si>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</si>
  <si>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</si>
  <si>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</si>
  <si>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</si>
  <si>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</si>
  <si>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</si>
  <si>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</si>
  <si>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</si>
  <si>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</si>
  <si>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</si>
  <si>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</si>
  <si>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</si>
  <si>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</si>
  <si>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</si>
  <si>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</si>
  <si>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</si>
  <si>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</si>
  <si>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</si>
  <si>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</si>
  <si>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</si>
  <si>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</si>
  <si>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</si>
  <si>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</si>
  <si>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</si>
  <si>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</si>
  <si>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</si>
  <si>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</si>
  <si>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</si>
  <si>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</si>
  <si>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</si>
  <si>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</si>
  <si>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</si>
  <si>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</si>
  <si>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</si>
  <si>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</si>
  <si>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</si>
  <si>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</si>
  <si>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</si>
  <si>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</si>
  <si>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</si>
  <si>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</si>
  <si>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</si>
  <si>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</si>
  <si>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</si>
  <si>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</si>
  <si>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</si>
  <si>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</si>
  <si>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</si>
  <si>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</si>
  <si>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</si>
  <si>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</si>
  <si>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</si>
  <si>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</si>
  <si>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</si>
  <si>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</si>
  <si>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</si>
  <si>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</si>
  <si>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</si>
  <si>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</si>
  <si>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</si>
  <si>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</si>
  <si>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</si>
  <si>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</si>
  <si>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</si>
  <si>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</si>
  <si>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</si>
  <si>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</si>
  <si>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</si>
  <si>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</si>
  <si>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</si>
  <si>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</si>
  <si>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</si>
  <si>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</si>
  <si>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</si>
  <si>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</si>
  <si>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</si>
  <si>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</si>
  <si>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</si>
  <si>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</si>
  <si>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</si>
  <si>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</si>
  <si>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</si>
  <si>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</si>
  <si>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</si>
  <si>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</si>
  <si>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</si>
  <si>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</si>
  <si>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</si>
  <si>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</si>
  <si>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</si>
  <si>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</si>
  <si>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</si>
  <si>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</si>
  <si>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</si>
  <si>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</si>
  <si>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</si>
  <si>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</si>
  <si>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</si>
  <si>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</si>
  <si>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</si>
  <si>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</si>
  <si>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</si>
  <si>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</si>
  <si>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</si>
  <si>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</si>
  <si>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</si>
  <si>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</si>
  <si>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</si>
  <si>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</si>
  <si>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</si>
  <si>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</si>
  <si>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</si>
  <si>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</si>
  <si>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</si>
  <si>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</si>
  <si>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</si>
  <si>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</si>
  <si>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</si>
  <si>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</si>
  <si>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</si>
  <si>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</si>
  <si>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</si>
  <si>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</si>
  <si>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</si>
  <si>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</si>
  <si>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</si>
  <si>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</si>
  <si>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</si>
  <si>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</si>
  <si>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</si>
  <si>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</si>
  <si>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</si>
  <si>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</si>
  <si>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</si>
  <si>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</si>
  <si>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</si>
  <si>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</si>
  <si>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</si>
  <si>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</si>
  <si>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</si>
  <si>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</si>
  <si>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</si>
  <si>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</si>
  <si>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</si>
  <si>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</si>
  <si>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</si>
  <si>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</si>
  <si>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</si>
  <si>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</si>
  <si>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</si>
  <si>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</si>
  <si>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</si>
  <si>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</si>
  <si>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</si>
  <si>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</si>
  <si>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</si>
  <si>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</si>
  <si>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</si>
  <si>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</si>
  <si>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</si>
  <si>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</si>
  <si>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</si>
  <si>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</si>
  <si>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</si>
  <si>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</si>
  <si>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</si>
  <si>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</si>
  <si>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</si>
  <si>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</si>
  <si>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</si>
  <si>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</si>
  <si>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</si>
  <si>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</si>
  <si>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</si>
  <si>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</si>
  <si>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</si>
  <si>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</si>
  <si>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</si>
  <si>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</si>
  <si>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</si>
  <si>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</si>
  <si>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</si>
  <si>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</si>
  <si>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</si>
  <si>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</si>
  <si>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</si>
  <si>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</si>
  <si>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</si>
  <si>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</si>
  <si>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</si>
  <si>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</si>
  <si>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</si>
  <si>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</si>
  <si>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</si>
  <si>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</si>
  <si>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</si>
  <si>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</si>
  <si>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</si>
  <si>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</si>
  <si>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</si>
  <si>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</si>
  <si>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</si>
  <si>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</si>
  <si>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</si>
  <si>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</si>
  <si>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</si>
  <si>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</si>
  <si>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</si>
  <si>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</si>
  <si>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</si>
  <si>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</si>
  <si>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</si>
  <si>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</si>
  <si>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</si>
  <si>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</si>
  <si>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</si>
  <si>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</si>
  <si>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</si>
  <si>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</si>
  <si>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</si>
  <si>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</si>
  <si>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</si>
  <si>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</si>
  <si>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</si>
  <si>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</si>
  <si>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</si>
  <si>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</si>
  <si>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</si>
  <si>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</si>
  <si>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</si>
  <si>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</si>
  <si>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</si>
  <si>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</si>
  <si>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</si>
  <si>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</si>
  <si>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</si>
  <si>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</si>
  <si>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</si>
  <si>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</si>
  <si>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</si>
  <si>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</si>
  <si>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</si>
  <si>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</si>
  <si>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</si>
  <si>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</si>
  <si>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</si>
  <si>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</si>
  <si>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</si>
  <si>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</si>
  <si>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</si>
  <si>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</si>
  <si>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</si>
  <si>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</si>
  <si>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</si>
  <si>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</si>
  <si>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</si>
  <si>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</si>
  <si>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</si>
  <si>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</si>
  <si>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</si>
  <si>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</si>
  <si>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</si>
  <si>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</si>
  <si>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</si>
  <si>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</si>
  <si>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</si>
  <si>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</si>
  <si>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</si>
  <si>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</si>
  <si>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</si>
  <si>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</si>
  <si>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</si>
  <si>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</si>
  <si>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</si>
  <si>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</si>
  <si>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</si>
  <si>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</si>
  <si>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</si>
  <si>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</si>
  <si>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</si>
  <si>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</si>
  <si>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</si>
  <si>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</si>
  <si>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</si>
  <si>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</si>
  <si>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</si>
  <si>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</si>
  <si>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</si>
  <si>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</si>
  <si>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</si>
  <si>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</si>
  <si>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</si>
  <si>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</si>
  <si>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</si>
  <si>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</si>
  <si>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</si>
  <si>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</si>
  <si>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</si>
  <si>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</si>
  <si>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</si>
  <si>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</si>
  <si>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</si>
  <si>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</si>
  <si>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</si>
  <si>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</si>
  <si>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</si>
  <si>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</si>
  <si>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</si>
  <si>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</si>
  <si>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</si>
  <si>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</si>
  <si>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</si>
  <si>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</si>
  <si>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</si>
  <si>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</si>
  <si>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</si>
  <si>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</si>
  <si>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</si>
  <si>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</si>
  <si>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</si>
  <si>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</si>
  <si>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</si>
  <si>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</si>
  <si>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</si>
  <si>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</si>
  <si>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</si>
  <si>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</si>
  <si>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</si>
  <si>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</si>
  <si>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</si>
  <si>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</si>
  <si>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</si>
  <si>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</si>
  <si>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</si>
  <si>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</si>
  <si>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</si>
  <si>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</si>
  <si>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</si>
  <si>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</si>
  <si>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</si>
  <si>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</si>
  <si>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</si>
  <si>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</si>
  <si>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</si>
  <si>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</si>
  <si>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</si>
  <si>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</si>
  <si>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</si>
  <si>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</si>
  <si>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</si>
  <si>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</si>
  <si>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</si>
  <si>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</si>
  <si>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</si>
  <si>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</si>
  <si>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</si>
  <si>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</si>
  <si>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</si>
  <si>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</si>
  <si>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</si>
  <si>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</si>
  <si>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</si>
  <si>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</si>
  <si>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</si>
  <si>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</si>
  <si>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</si>
  <si>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</si>
  <si>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</si>
  <si>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</si>
  <si>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</si>
  <si>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</si>
  <si>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</si>
  <si>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</si>
  <si>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</si>
  <si>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</si>
  <si>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</si>
  <si>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</si>
  <si>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</si>
  <si>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</si>
  <si>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</si>
  <si>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</si>
  <si>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</si>
  <si>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</si>
  <si>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</si>
  <si>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</si>
  <si>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</si>
  <si>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</si>
  <si>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</si>
  <si>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</si>
  <si>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</si>
  <si>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</si>
  <si>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</si>
  <si>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</si>
  <si>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</si>
  <si>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</si>
  <si>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</si>
  <si>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</si>
  <si>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</si>
  <si>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</si>
  <si>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</si>
  <si>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</si>
  <si>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</si>
  <si>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</si>
  <si>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</si>
  <si>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</si>
  <si>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</si>
  <si>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</si>
  <si>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</si>
  <si>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</si>
  <si>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</si>
  <si>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</si>
  <si>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</si>
  <si>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</si>
  <si>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</si>
  <si>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</si>
  <si>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</si>
  <si>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</si>
  <si>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</si>
  <si>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</si>
  <si>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</si>
  <si>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</si>
  <si>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</si>
  <si>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</si>
  <si>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</si>
  <si>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</si>
  <si>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</si>
  <si>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</si>
  <si>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</si>
  <si>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</si>
  <si>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</si>
  <si>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</si>
  <si>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</si>
  <si>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</si>
  <si>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</si>
  <si>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</si>
  <si>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</si>
  <si>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</si>
  <si>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</si>
  <si>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</si>
  <si>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</si>
  <si>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</si>
  <si>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</si>
  <si>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</si>
  <si>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</si>
  <si>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</si>
  <si>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</si>
  <si>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</si>
  <si>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</si>
  <si>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</si>
  <si>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</si>
  <si>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</si>
  <si>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</si>
  <si>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</si>
  <si>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</si>
  <si>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</si>
  <si>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</si>
  <si>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</si>
  <si>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</si>
  <si>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</si>
  <si>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</si>
  <si>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</si>
  <si>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</si>
  <si>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</si>
  <si>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</si>
  <si>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</si>
  <si>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</si>
  <si>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</si>
  <si>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</si>
  <si>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</si>
  <si>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</si>
  <si>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</si>
  <si>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</si>
  <si>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</si>
  <si>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</si>
  <si>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</si>
  <si>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</si>
  <si>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</si>
  <si>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</si>
  <si>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</si>
  <si>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</si>
  <si>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</si>
  <si>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</si>
  <si>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</si>
  <si>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</si>
  <si>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</si>
  <si>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</si>
  <si>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</si>
  <si>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</si>
  <si>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</si>
  <si>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</si>
  <si>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</si>
  <si>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</si>
  <si>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</si>
  <si>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</si>
  <si>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</si>
  <si>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</si>
  <si>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</si>
  <si>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</si>
  <si>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</si>
  <si>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</si>
  <si>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</si>
  <si>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</si>
  <si>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</si>
  <si>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</si>
  <si>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</si>
  <si>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</si>
  <si>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</si>
  <si>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</si>
  <si>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</si>
  <si>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</si>
  <si>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</si>
  <si>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</si>
  <si>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</si>
  <si>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</si>
  <si>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</si>
  <si>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</si>
  <si>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</si>
  <si>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</si>
  <si>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</si>
  <si>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</si>
  <si>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</si>
  <si>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</si>
  <si>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</si>
  <si>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</si>
  <si>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</si>
  <si>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</si>
  <si>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</si>
  <si>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</si>
  <si>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</si>
  <si>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</si>
  <si>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</si>
  <si>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</si>
  <si>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</si>
  <si>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</si>
  <si>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</si>
  <si>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</si>
  <si>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</si>
  <si>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</si>
  <si>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</si>
  <si>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</si>
  <si>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</si>
  <si>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</si>
  <si>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</si>
  <si>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</si>
  <si>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</si>
  <si>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</si>
  <si>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</si>
  <si>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</si>
  <si>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</si>
  <si>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</si>
  <si>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</si>
  <si>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</si>
  <si>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</si>
  <si>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</si>
  <si>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</si>
  <si>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</si>
  <si>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</si>
  <si>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</si>
  <si>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</si>
  <si>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</si>
  <si>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</si>
  <si>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</si>
  <si>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</si>
  <si>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</si>
  <si>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</si>
  <si>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</si>
  <si>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</si>
  <si>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</si>
  <si>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</si>
  <si>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</si>
  <si>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</si>
  <si>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</si>
  <si>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</si>
  <si>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</si>
  <si>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</si>
  <si>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</si>
  <si>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</si>
  <si>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</si>
  <si>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</si>
  <si>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</si>
  <si>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</si>
  <si>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</si>
  <si>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</si>
  <si>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</si>
  <si>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</si>
  <si>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</si>
  <si>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</si>
  <si>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</si>
  <si>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</si>
  <si>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</si>
  <si>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</si>
  <si>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</si>
  <si>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</si>
  <si>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</si>
  <si>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</si>
  <si>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</si>
  <si>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</si>
  <si>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</si>
  <si>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</si>
  <si>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</si>
  <si>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</si>
  <si>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</si>
  <si>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</si>
  <si>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</si>
  <si>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</si>
  <si>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</si>
  <si>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</si>
  <si>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</si>
  <si>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</si>
  <si>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</si>
  <si>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</si>
  <si>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</si>
  <si>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</si>
  <si>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</si>
  <si>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</si>
  <si>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</si>
  <si>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</si>
  <si>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</si>
  <si>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</si>
  <si>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</si>
  <si>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</si>
  <si>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</si>
  <si>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</si>
  <si>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</si>
  <si>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</si>
  <si>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</si>
  <si>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</si>
  <si>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</si>
  <si>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</si>
  <si>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</si>
  <si>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</si>
  <si>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</si>
  <si>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</si>
  <si>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</si>
  <si>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</si>
  <si>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</si>
  <si>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</si>
  <si>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</si>
  <si>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</si>
  <si>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</si>
  <si>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</si>
  <si>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</si>
  <si>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</si>
  <si>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</si>
  <si>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</si>
  <si>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</si>
  <si>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</si>
  <si>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</si>
  <si>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</si>
  <si>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</si>
  <si>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</si>
  <si>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</si>
  <si>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</si>
  <si>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</si>
  <si>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</si>
  <si>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</si>
  <si>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</si>
  <si>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</si>
  <si>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</si>
  <si>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</si>
  <si>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</si>
  <si>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</si>
  <si>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</si>
  <si>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</si>
  <si>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</si>
  <si>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</si>
  <si>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</si>
  <si>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</si>
  <si>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</si>
  <si>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</si>
  <si>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</si>
  <si>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</si>
  <si>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</si>
  <si>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</si>
  <si>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</si>
  <si>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</si>
  <si>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</si>
  <si>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</si>
  <si>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</si>
  <si>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</si>
  <si>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</si>
  <si>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</si>
  <si>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</si>
  <si>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</si>
  <si>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</si>
  <si>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</si>
  <si>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</si>
  <si>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</si>
  <si>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</si>
  <si>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</si>
  <si>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</si>
  <si>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</si>
  <si>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</si>
  <si>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</si>
  <si>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</si>
  <si>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</si>
  <si>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</si>
  <si>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</si>
  <si>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</si>
  <si>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</si>
  <si>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</si>
  <si>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</si>
  <si>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</si>
  <si>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</si>
  <si>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</si>
  <si>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</si>
  <si>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</si>
  <si>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</si>
  <si>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</si>
  <si>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</si>
  <si>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</si>
  <si>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</si>
  <si>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</si>
  <si>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</si>
  <si>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</si>
  <si>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</si>
  <si>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</si>
  <si>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</si>
  <si>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</si>
  <si>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</si>
  <si>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</si>
  <si>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</si>
  <si>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</si>
  <si>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</si>
  <si>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</si>
  <si>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</si>
  <si>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</si>
  <si>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</si>
  <si>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</si>
  <si>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</si>
  <si>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</si>
  <si>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</si>
  <si>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</si>
  <si>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</si>
  <si>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</si>
  <si>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</si>
  <si>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</si>
  <si>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</si>
  <si>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</si>
  <si>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</si>
  <si>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</si>
  <si>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</si>
  <si>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</si>
  <si>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</si>
  <si>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</si>
  <si>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</si>
  <si>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</si>
  <si>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</si>
  <si>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</si>
  <si>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</si>
  <si>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</si>
  <si>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</si>
  <si>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</si>
  <si>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</si>
  <si>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</si>
  <si>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</si>
  <si>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</si>
  <si>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</si>
  <si>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</si>
  <si>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</si>
  <si>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</si>
  <si>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</si>
  <si>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</si>
  <si>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</si>
  <si>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</si>
  <si>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</si>
  <si>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</si>
  <si>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</si>
  <si>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</si>
  <si>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</si>
  <si>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</si>
  <si>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</si>
  <si>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</si>
  <si>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</si>
  <si>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</si>
  <si>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</si>
  <si>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</si>
  <si>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</si>
  <si>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</si>
  <si>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</si>
  <si>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</si>
  <si>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</si>
  <si>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</si>
  <si>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</si>
  <si>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</si>
  <si>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</si>
  <si>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</si>
  <si>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</si>
  <si>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</si>
  <si>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</si>
  <si>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</si>
  <si>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</si>
  <si>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</si>
  <si>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</si>
  <si>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</si>
  <si>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</si>
  <si>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</si>
  <si>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</si>
  <si>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</si>
  <si>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</si>
  <si>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</si>
  <si>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</si>
  <si>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</si>
  <si>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</si>
  <si>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</si>
  <si>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</si>
  <si>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</si>
  <si>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</si>
  <si>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</si>
  <si>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</si>
  <si>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</si>
  <si>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</si>
  <si>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</si>
  <si>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</si>
  <si>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</si>
  <si>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</si>
  <si>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</si>
  <si>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</si>
  <si>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</si>
  <si>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</si>
  <si>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</si>
  <si>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</si>
  <si>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</si>
  <si>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</si>
  <si>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</si>
  <si>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</si>
  <si>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</si>
  <si>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</si>
  <si>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</si>
  <si>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</si>
  <si>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</si>
  <si>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</si>
  <si>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</si>
  <si>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</si>
  <si>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</si>
  <si>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</si>
  <si>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</si>
  <si>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</si>
  <si>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</si>
  <si>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</si>
  <si>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</si>
  <si>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</si>
  <si>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</si>
  <si>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</si>
  <si>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</si>
  <si>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</si>
  <si>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</si>
  <si>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</si>
  <si>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</si>
  <si>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</si>
  <si>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</si>
  <si>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</si>
  <si>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</si>
  <si>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</si>
  <si>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</si>
  <si>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</si>
  <si>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</si>
  <si>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</si>
  <si>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</si>
  <si>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</si>
  <si>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</si>
  <si>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</si>
  <si>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</si>
  <si>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</si>
  <si>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</si>
  <si>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</si>
  <si>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</si>
  <si>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</si>
  <si>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</si>
  <si>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</si>
  <si>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</si>
  <si>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</si>
  <si>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</si>
  <si>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</si>
  <si>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</si>
  <si>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</si>
  <si>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</si>
  <si>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</si>
  <si>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</si>
  <si>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</si>
  <si>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</si>
  <si>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</si>
  <si>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</si>
  <si>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</si>
  <si>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</si>
  <si>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</si>
  <si>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</si>
  <si>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</si>
  <si>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</si>
  <si>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</si>
  <si>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</si>
  <si>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</si>
  <si>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</si>
  <si>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</si>
  <si>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</si>
  <si>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</si>
  <si>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</si>
  <si>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</si>
  <si>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</si>
  <si>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</si>
  <si>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</si>
  <si>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</si>
  <si>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</si>
  <si>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</si>
  <si>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</si>
  <si>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</si>
  <si>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</si>
  <si>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</si>
  <si>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</si>
  <si>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</si>
  <si>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</si>
  <si>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</si>
  <si>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</si>
  <si>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</si>
  <si>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</si>
  <si>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</si>
  <si>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</si>
  <si>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</si>
  <si>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</si>
  <si>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</si>
  <si>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</si>
  <si>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</si>
  <si>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</si>
  <si>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</si>
  <si>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</si>
  <si>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</si>
  <si>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</si>
  <si>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</si>
  <si>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</si>
  <si>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</si>
  <si>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</si>
  <si>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</si>
  <si>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</si>
  <si>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</si>
  <si>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</si>
  <si>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</si>
  <si>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</si>
  <si>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</si>
  <si>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</si>
  <si>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</si>
  <si>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</si>
  <si>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</si>
  <si>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</si>
  <si>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</si>
  <si>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</si>
  <si>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</si>
  <si>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</si>
  <si>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</si>
  <si>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</si>
  <si>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</si>
  <si>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</si>
  <si>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</si>
  <si>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</si>
  <si>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</si>
  <si>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</si>
  <si>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</si>
  <si>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</si>
  <si>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</si>
  <si>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</si>
  <si>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</si>
  <si>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</si>
  <si>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</si>
  <si>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</si>
  <si>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</si>
  <si>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</si>
  <si>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</si>
  <si>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</si>
  <si>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</si>
  <si>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</si>
  <si>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</si>
  <si>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</si>
  <si>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</si>
  <si>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</si>
  <si>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</si>
  <si>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</si>
  <si>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</si>
  <si>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</si>
  <si>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</si>
  <si>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</si>
  <si>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</si>
  <si>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</si>
  <si>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</si>
  <si>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</si>
  <si>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</si>
  <si>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</si>
  <si>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</si>
  <si>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</si>
  <si>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</si>
  <si>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</si>
  <si>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</si>
  <si>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</si>
  <si>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</si>
  <si>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</si>
  <si>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</si>
  <si>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</si>
  <si>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</si>
  <si>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</si>
  <si>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</si>
  <si>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</si>
  <si>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</si>
  <si>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</si>
  <si>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</si>
  <si>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</si>
  <si>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</si>
  <si>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</si>
  <si>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</si>
  <si>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</si>
  <si>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</si>
  <si>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</si>
  <si>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</si>
  <si>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</si>
  <si>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</si>
  <si>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</si>
  <si>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</si>
  <si>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</si>
  <si>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</si>
  <si>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</si>
  <si>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</si>
  <si>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</si>
  <si>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</si>
  <si>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</si>
  <si>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</si>
  <si>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</si>
  <si>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</si>
  <si>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</si>
  <si>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</si>
  <si>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</si>
  <si>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</si>
  <si>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</si>
  <si>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</si>
  <si>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</si>
  <si>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</si>
  <si>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</si>
  <si>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</si>
  <si>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</si>
  <si>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</si>
  <si>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</si>
  <si>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</si>
  <si>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</si>
  <si>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</si>
  <si>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</si>
  <si>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</si>
  <si>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</si>
  <si>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</si>
  <si>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</si>
  <si>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</si>
  <si>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</si>
  <si>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</si>
  <si>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</si>
  <si>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</si>
  <si>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</si>
  <si>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</si>
  <si>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</si>
  <si>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</si>
  <si>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</si>
  <si>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</si>
  <si>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</si>
  <si>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</si>
  <si>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</si>
  <si>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</si>
  <si>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</si>
  <si>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</si>
  <si>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</si>
  <si>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</si>
  <si>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</si>
  <si>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</si>
  <si>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</si>
  <si>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</si>
  <si>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</si>
  <si>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</si>
  <si>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</si>
  <si>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</si>
  <si>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</si>
  <si>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</si>
  <si>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</si>
  <si>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</si>
  <si>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</si>
  <si>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</si>
  <si>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</si>
  <si>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</si>
  <si>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</si>
  <si>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</si>
  <si>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</si>
  <si>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</si>
  <si>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</si>
  <si>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</si>
  <si>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</si>
  <si>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</si>
  <si>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</si>
  <si>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</si>
  <si>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</si>
  <si>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</si>
  <si>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</si>
  <si>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</si>
  <si>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</si>
  <si>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</si>
  <si>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</si>
  <si>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</si>
  <si>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</si>
  <si>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</si>
  <si>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</si>
  <si>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</si>
  <si>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</si>
  <si>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</si>
  <si>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</si>
  <si>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</si>
  <si>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</si>
  <si>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</si>
  <si>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</si>
  <si>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</si>
  <si>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</si>
  <si>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</si>
  <si>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</si>
  <si>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</si>
  <si>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</si>
  <si>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</si>
  <si>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</si>
  <si>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</si>
  <si>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</si>
  <si>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</si>
  <si>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</si>
  <si>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</si>
  <si>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</si>
  <si>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</si>
  <si>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</si>
  <si>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</si>
  <si>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</si>
  <si>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</si>
  <si>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</si>
  <si>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</si>
  <si>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</si>
  <si>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</si>
  <si>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</si>
  <si>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</si>
  <si>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</si>
  <si>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</si>
  <si>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</si>
  <si>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</si>
  <si>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</si>
  <si>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</si>
  <si>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</si>
  <si>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</si>
  <si>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</si>
  <si>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</si>
  <si>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</si>
  <si>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</si>
  <si>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</si>
  <si>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</si>
  <si>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</si>
  <si>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</si>
  <si>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</si>
  <si>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</si>
  <si>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</si>
  <si>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</si>
  <si>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</si>
  <si>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</si>
  <si>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</si>
  <si>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</si>
  <si>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</si>
  <si>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</si>
  <si>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</si>
  <si>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</si>
  <si>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</si>
  <si>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</si>
  <si>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</si>
  <si>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</si>
  <si>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</si>
  <si>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</si>
  <si>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</si>
  <si>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</si>
  <si>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</si>
  <si>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</si>
  <si>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</si>
  <si>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</si>
  <si>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</si>
  <si>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</si>
  <si>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</si>
  <si>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</si>
  <si>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</si>
  <si>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</si>
  <si>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</si>
  <si>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</si>
  <si>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</si>
  <si>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</si>
  <si>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</si>
  <si>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</si>
  <si>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</si>
  <si>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</si>
  <si>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</si>
  <si>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</si>
  <si>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</si>
  <si>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</si>
  <si>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</si>
  <si>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</si>
  <si>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</si>
  <si>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</si>
  <si>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</si>
  <si>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</si>
  <si>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</si>
  <si>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</si>
  <si>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</si>
  <si>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</si>
  <si>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</si>
  <si>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</si>
  <si>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</si>
  <si>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</si>
  <si>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</si>
  <si>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</si>
  <si>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</si>
  <si>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</si>
  <si>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</si>
  <si>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</si>
  <si>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</si>
  <si>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</si>
  <si>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</si>
  <si>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</si>
  <si>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</si>
  <si>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</si>
  <si>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</si>
  <si>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</si>
  <si>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</si>
  <si>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</si>
  <si>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</si>
  <si>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</si>
  <si>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</si>
  <si>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</si>
  <si>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</si>
  <si>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</si>
  <si>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</si>
  <si>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</si>
  <si>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</si>
  <si>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</si>
  <si>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</si>
  <si>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</si>
  <si>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</si>
  <si>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</si>
  <si>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</si>
  <si>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</si>
  <si>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</si>
  <si>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</si>
  <si>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</si>
  <si>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</si>
  <si>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</si>
  <si>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</si>
  <si>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</si>
  <si>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</si>
  <si>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</si>
  <si>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</si>
  <si>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</si>
  <si>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</si>
  <si>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</si>
  <si>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</si>
  <si>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</si>
  <si>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</si>
  <si>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</si>
  <si>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</si>
  <si>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</si>
  <si>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</si>
  <si>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</si>
  <si>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</si>
  <si>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</si>
  <si>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</si>
  <si>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</si>
  <si>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</si>
  <si>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</si>
  <si>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</si>
  <si>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</si>
  <si>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</si>
  <si>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</si>
  <si>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</si>
  <si>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</si>
  <si>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</si>
  <si>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</si>
  <si>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</si>
  <si>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</si>
  <si>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</si>
  <si>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</si>
  <si>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</si>
  <si>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</si>
  <si>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</si>
  <si>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</si>
  <si>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</si>
  <si>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</si>
  <si>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</si>
  <si>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</si>
  <si>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</si>
  <si>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</si>
  <si>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</si>
  <si>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</si>
  <si>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</si>
  <si>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</si>
  <si>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</si>
  <si>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</si>
  <si>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</si>
  <si>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</si>
  <si>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</si>
  <si>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</si>
  <si>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</si>
  <si>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</si>
  <si>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</si>
  <si>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</si>
  <si>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</si>
  <si>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</si>
  <si>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</si>
  <si>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</si>
  <si>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</si>
  <si>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</si>
  <si>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</si>
  <si>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</si>
  <si>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</si>
  <si>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</si>
  <si>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</si>
  <si>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</si>
  <si>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</si>
  <si>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</si>
  <si>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</si>
  <si>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</si>
  <si>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</si>
  <si>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</si>
  <si>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</si>
  <si>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</si>
  <si>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</si>
  <si>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</si>
  <si>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</si>
  <si>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</si>
  <si>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</si>
  <si>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</si>
  <si>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</si>
  <si>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</si>
  <si>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</si>
  <si>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</si>
  <si>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</si>
  <si>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</si>
  <si>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</si>
  <si>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</si>
  <si>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</si>
  <si>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</si>
  <si>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</si>
  <si>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</si>
  <si>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</si>
  <si>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</si>
  <si>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</si>
  <si>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</si>
  <si>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</si>
  <si>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</si>
  <si>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</si>
  <si>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</si>
  <si>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</si>
  <si>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</si>
  <si>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</si>
  <si>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</si>
  <si>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</si>
  <si>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</si>
  <si>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</si>
  <si>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</si>
  <si>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</si>
  <si>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</si>
  <si>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</si>
  <si>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</si>
  <si>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</si>
  <si>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</si>
  <si>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</si>
  <si>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</si>
  <si>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</si>
  <si>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</si>
  <si>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</si>
  <si>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</si>
  <si>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</si>
  <si>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</si>
  <si>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</si>
  <si>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</si>
  <si>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</si>
  <si>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</si>
  <si>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</si>
  <si>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</si>
  <si>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</si>
  <si>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</si>
  <si>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</si>
  <si>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</si>
  <si>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</si>
  <si>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</si>
  <si>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</si>
  <si>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</si>
  <si>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</si>
  <si>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</si>
  <si>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</si>
  <si>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</si>
  <si>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</si>
  <si>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</si>
  <si>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</si>
  <si>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</si>
  <si>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</si>
  <si>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</si>
  <si>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</si>
  <si>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</si>
  <si>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</si>
  <si>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</si>
  <si>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</si>
  <si>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</si>
  <si>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</si>
  <si>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</si>
  <si>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</si>
  <si>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</si>
  <si>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</si>
  <si>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</si>
  <si>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</si>
  <si>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</si>
  <si>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</si>
  <si>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</si>
  <si>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</si>
  <si>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</si>
  <si>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</si>
  <si>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</si>
  <si>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</si>
  <si>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</si>
  <si>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</si>
  <si>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</si>
  <si>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</si>
  <si>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</si>
  <si>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</si>
  <si>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</si>
  <si>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</si>
  <si>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</si>
  <si>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</si>
  <si>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</si>
  <si>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</si>
  <si>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</si>
  <si>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</si>
  <si>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</si>
  <si>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</si>
  <si>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</si>
  <si>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</si>
  <si>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</si>
  <si>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</si>
  <si>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</si>
  <si>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</si>
  <si>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</si>
  <si>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</si>
  <si>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</si>
  <si>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</si>
  <si>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</si>
  <si>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</si>
  <si>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</si>
  <si>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</si>
  <si>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</si>
  <si>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</si>
  <si>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</si>
  <si>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</si>
  <si>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</si>
  <si>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</si>
  <si>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</si>
  <si>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</si>
  <si>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</si>
  <si>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</si>
  <si>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</si>
  <si>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</si>
  <si>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</si>
  <si>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</si>
  <si>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</si>
  <si>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</si>
  <si>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</si>
  <si>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</si>
  <si>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</si>
  <si>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</si>
  <si>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</si>
  <si>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</si>
  <si>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</si>
  <si>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</si>
  <si>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</si>
  <si>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</si>
  <si>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</si>
  <si>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</si>
  <si>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</si>
  <si>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</si>
  <si>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</si>
  <si>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</si>
  <si>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</si>
  <si>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</si>
  <si>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</si>
  <si>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</si>
  <si>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</si>
  <si>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</si>
  <si>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</si>
  <si>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</si>
  <si>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</si>
  <si>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</si>
  <si>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</si>
  <si>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</si>
  <si>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</si>
  <si>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</si>
  <si>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</si>
  <si>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</si>
  <si>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</si>
  <si>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</si>
  <si>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</si>
  <si>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</si>
  <si>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</si>
  <si>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</si>
  <si>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</si>
  <si>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</si>
  <si>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</si>
  <si>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</si>
  <si>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</si>
  <si>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</si>
  <si>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</si>
  <si>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</si>
  <si>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</si>
  <si>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</si>
  <si>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</si>
  <si>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</si>
  <si>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</si>
  <si>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</si>
  <si>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</si>
  <si>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</si>
  <si>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</si>
  <si>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</si>
  <si>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</si>
  <si>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</si>
  <si>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</si>
  <si>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</si>
  <si>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</si>
  <si>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</si>
  <si>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</si>
  <si>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</si>
  <si>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</si>
  <si>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</si>
  <si>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</si>
  <si>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</si>
  <si>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</si>
  <si>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</si>
  <si>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</si>
  <si>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</si>
  <si>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</si>
  <si>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</si>
  <si>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</si>
  <si>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</si>
  <si>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</si>
  <si>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</si>
  <si>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</si>
  <si>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</si>
  <si>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</si>
  <si>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</si>
  <si>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</si>
  <si>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</si>
  <si>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</si>
  <si>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</si>
  <si>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</si>
  <si>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</si>
  <si>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</si>
  <si>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</si>
  <si>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</si>
  <si>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</si>
  <si>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</si>
  <si>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</si>
  <si>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</si>
  <si>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</si>
  <si>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</si>
  <si>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</si>
  <si>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</si>
  <si>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</si>
  <si>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</si>
  <si>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</si>
  <si>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</si>
  <si>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</si>
  <si>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</si>
  <si>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</si>
  <si>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</si>
  <si>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</si>
  <si>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</si>
  <si>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</si>
  <si>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</si>
  <si>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</si>
  <si>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</si>
  <si>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</si>
  <si>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</si>
  <si>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</si>
  <si>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</si>
  <si>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</si>
  <si>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</si>
  <si>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</si>
  <si>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</si>
  <si>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</si>
  <si>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</si>
  <si>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</si>
  <si>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</si>
  <si>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</si>
  <si>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</si>
  <si>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</si>
  <si>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</si>
  <si>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</si>
  <si>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</si>
  <si>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</si>
  <si>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</si>
  <si>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</si>
  <si>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</si>
  <si>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</si>
  <si>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</si>
  <si>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</si>
  <si>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</si>
  <si>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</si>
  <si>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</si>
  <si>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</si>
  <si>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</si>
  <si>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</si>
  <si>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</si>
  <si>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</si>
  <si>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</si>
  <si>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</si>
  <si>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</si>
  <si>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</si>
  <si>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</si>
  <si>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</si>
  <si>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</si>
  <si>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</si>
  <si>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</si>
  <si>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</si>
  <si>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</si>
  <si>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</si>
  <si>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</si>
  <si>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</si>
  <si>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</si>
  <si>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</si>
  <si>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</si>
  <si>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</si>
  <si>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</si>
  <si>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</si>
  <si>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</si>
  <si>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</si>
  <si>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</si>
  <si>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</si>
  <si>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</si>
  <si>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</si>
  <si>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</si>
  <si>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</si>
  <si>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</si>
  <si>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</si>
  <si>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</si>
  <si>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</si>
  <si>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</si>
  <si>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</si>
  <si>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</si>
  <si>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</si>
  <si>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</si>
  <si>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</si>
  <si>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</si>
  <si>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</si>
  <si>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</si>
  <si>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</si>
  <si>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</si>
  <si>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</si>
  <si>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</si>
  <si>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</si>
  <si>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</si>
  <si>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</si>
  <si>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</si>
  <si>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</si>
  <si>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</si>
  <si>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</si>
  <si>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</si>
  <si>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</si>
  <si>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</si>
  <si>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</si>
  <si>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</si>
  <si>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</si>
  <si>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</si>
  <si>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</si>
  <si>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</si>
  <si>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</si>
  <si>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</si>
  <si>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</si>
  <si>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</si>
  <si>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</si>
  <si>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</si>
  <si>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</si>
  <si>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</si>
  <si>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</si>
  <si>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</si>
  <si>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</si>
  <si>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</si>
  <si>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</si>
  <si>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</si>
  <si>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</si>
  <si>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</si>
  <si>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</si>
  <si>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</si>
  <si>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</si>
  <si>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</si>
  <si>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</si>
  <si>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</si>
  <si>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</si>
  <si>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</si>
  <si>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</si>
  <si>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</si>
  <si>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</si>
  <si>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</si>
  <si>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</si>
  <si>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</si>
  <si>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</si>
  <si>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</si>
  <si>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</si>
  <si>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</si>
  <si>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</si>
  <si>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</si>
  <si>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</si>
  <si>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</si>
  <si>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</si>
  <si>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</si>
  <si>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</si>
  <si>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</si>
  <si>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</si>
  <si>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</si>
  <si>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</si>
  <si>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</si>
  <si>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</si>
  <si>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</si>
  <si>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</si>
  <si>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</si>
  <si>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</si>
  <si>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</si>
  <si>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</si>
  <si>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</si>
  <si>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</si>
  <si>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</si>
  <si>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</si>
  <si>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</si>
  <si>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</si>
  <si>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</si>
  <si>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</si>
  <si>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</si>
  <si>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</si>
  <si>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</si>
  <si>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</si>
  <si>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</si>
  <si>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</si>
  <si>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</si>
  <si>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</si>
  <si>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</si>
  <si>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</si>
  <si>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</si>
  <si>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</si>
  <si>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</si>
  <si>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</si>
  <si>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</si>
  <si>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</si>
  <si>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</si>
  <si>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</si>
  <si>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</si>
  <si>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</si>
  <si>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</si>
  <si>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</si>
  <si>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</si>
  <si>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</si>
  <si>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</si>
  <si>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</si>
  <si>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</si>
  <si>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</si>
  <si>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</si>
  <si>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</si>
  <si>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</si>
  <si>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</si>
  <si>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</si>
  <si>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</si>
  <si>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</si>
  <si>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</si>
  <si>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</si>
  <si>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</si>
  <si>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</si>
  <si>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</si>
  <si>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</si>
  <si>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</si>
  <si>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</si>
  <si>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</si>
  <si>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</si>
  <si>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</si>
  <si>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</si>
  <si>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</si>
  <si>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</si>
  <si>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</si>
  <si>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</si>
  <si>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</si>
  <si>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</si>
  <si>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</si>
  <si>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</si>
  <si>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</si>
  <si>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</si>
  <si>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</si>
  <si>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</si>
  <si>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</si>
  <si>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</si>
  <si>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</si>
  <si>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</si>
  <si>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</si>
  <si>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</si>
  <si>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</si>
  <si>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</si>
  <si>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</si>
  <si>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</si>
  <si>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</si>
  <si>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</si>
  <si>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</si>
  <si>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</si>
  <si>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</si>
  <si>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</si>
  <si>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</si>
  <si>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</si>
  <si>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</si>
  <si>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</si>
  <si>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</si>
  <si>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</si>
  <si>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</si>
  <si>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</si>
  <si>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</si>
  <si>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</si>
  <si>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</si>
  <si>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</si>
  <si>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</si>
  <si>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</si>
  <si>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</si>
  <si>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</si>
  <si>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</si>
  <si>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</si>
  <si>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</si>
  <si>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</si>
  <si>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</si>
  <si>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</si>
  <si>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</si>
  <si>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</si>
  <si>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</si>
  <si>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</si>
  <si>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</si>
  <si>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</si>
  <si>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</si>
  <si>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</si>
  <si>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</si>
  <si>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</si>
  <si>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</si>
  <si>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</si>
  <si>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</si>
  <si>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</si>
  <si>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</si>
  <si>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</si>
  <si>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</si>
  <si>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</si>
  <si>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</si>
  <si>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</si>
  <si>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</si>
  <si>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</si>
  <si>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</si>
  <si>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</si>
  <si>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</si>
  <si>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</si>
  <si>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</si>
  <si>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</si>
  <si>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</si>
  <si>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</si>
  <si>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</si>
  <si>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</si>
  <si>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</si>
  <si>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</si>
  <si>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</si>
  <si>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</si>
  <si>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</si>
  <si>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</si>
  <si>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</si>
  <si>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</si>
  <si>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</si>
  <si>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</si>
  <si>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</si>
  <si>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</si>
  <si>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</si>
  <si>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</si>
  <si>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</si>
  <si>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</si>
  <si>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</si>
  <si>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</si>
  <si>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</si>
  <si>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</si>
  <si>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</si>
  <si>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</si>
  <si>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</si>
  <si>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</si>
  <si>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</si>
  <si>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</si>
  <si>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</si>
  <si>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</si>
  <si>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</si>
  <si>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</si>
  <si>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</si>
  <si>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</si>
  <si>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</si>
  <si>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</si>
  <si>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</si>
  <si>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</si>
  <si>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</si>
  <si>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</si>
  <si>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</si>
  <si>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</si>
  <si>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</si>
  <si>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</si>
  <si>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</si>
  <si>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</si>
  <si>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</si>
  <si>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</si>
  <si>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</si>
  <si>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</si>
  <si>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</si>
  <si>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</si>
  <si>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</si>
  <si>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</si>
  <si>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</si>
  <si>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</si>
  <si>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</si>
  <si>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</si>
  <si>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</si>
  <si>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</si>
  <si>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</si>
  <si>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</si>
  <si>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</si>
  <si>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</si>
  <si>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</si>
  <si>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</si>
  <si>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</si>
  <si>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</si>
  <si>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</si>
  <si>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</si>
  <si>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</si>
  <si>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</si>
  <si>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</si>
  <si>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</si>
  <si>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</si>
  <si>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</si>
  <si>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</si>
  <si>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</si>
  <si>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</si>
  <si>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</si>
  <si>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</si>
  <si>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</si>
  <si>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</si>
  <si>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</si>
  <si>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</si>
  <si>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</si>
  <si>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</si>
  <si>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</si>
  <si>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</si>
  <si>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</si>
  <si>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</si>
  <si>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</si>
  <si>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</si>
  <si>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</si>
  <si>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</si>
  <si>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</si>
  <si>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</si>
  <si>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</si>
  <si>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</si>
  <si>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</si>
  <si>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</si>
  <si>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</si>
  <si>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</si>
  <si>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</si>
  <si>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</si>
  <si>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</si>
  <si>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</si>
  <si>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</si>
  <si>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</si>
  <si>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</si>
  <si>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</si>
  <si>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</si>
  <si>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</si>
  <si>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</si>
  <si>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</si>
  <si>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</si>
  <si>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</si>
  <si>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</si>
  <si>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</si>
  <si>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</si>
  <si>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</si>
  <si>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</si>
  <si>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</si>
  <si>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</si>
  <si>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</si>
  <si>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</si>
  <si>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</si>
  <si>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</si>
  <si>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</si>
  <si>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</si>
  <si>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</si>
  <si>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</si>
  <si>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</si>
  <si>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</si>
  <si>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</si>
  <si>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</si>
  <si>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</si>
  <si>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</si>
  <si>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</si>
  <si>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</si>
  <si>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</si>
  <si>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</si>
  <si>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</si>
  <si>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</si>
  <si>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</si>
  <si>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</si>
  <si>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</si>
  <si>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</si>
  <si>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</si>
  <si>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</si>
  <si>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</si>
  <si>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</si>
  <si>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</si>
  <si>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</si>
  <si>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</si>
  <si>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</si>
  <si>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</si>
  <si>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</si>
  <si>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</si>
  <si>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</si>
  <si>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</si>
  <si>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</si>
  <si>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</si>
  <si>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</si>
  <si>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</si>
  <si>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</si>
  <si>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</si>
  <si>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</si>
  <si>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</si>
  <si>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</si>
  <si>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</si>
  <si>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</si>
  <si>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</si>
  <si>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</si>
  <si>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</si>
  <si>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</si>
  <si>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</si>
  <si>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</si>
  <si>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</si>
  <si>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</si>
  <si>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</si>
  <si>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</si>
  <si>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</si>
  <si>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</si>
  <si>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</si>
  <si>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</si>
  <si>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</si>
  <si>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</si>
  <si>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</si>
  <si>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</si>
  <si>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</si>
  <si>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</si>
  <si>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</si>
  <si>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</si>
  <si>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</si>
  <si>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</si>
  <si>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</si>
  <si>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</si>
  <si>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</si>
  <si>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</si>
  <si>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</si>
  <si>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</si>
  <si>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</si>
  <si>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</si>
  <si>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</si>
  <si>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</si>
  <si>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</si>
  <si>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</si>
  <si>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</si>
  <si>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</si>
  <si>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</si>
  <si>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</si>
  <si>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</si>
  <si>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</si>
  <si>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</si>
  <si>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</si>
  <si>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</si>
  <si>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</si>
  <si>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</si>
  <si>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</si>
  <si>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</si>
  <si>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</si>
  <si>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</si>
  <si>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</si>
  <si>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</si>
  <si>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</si>
  <si>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</si>
  <si>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</si>
  <si>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</si>
  <si>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</si>
  <si>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</si>
  <si>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</si>
  <si>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</si>
  <si>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</si>
  <si>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</si>
  <si>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</si>
  <si>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</si>
  <si>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</si>
  <si>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</si>
  <si>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</si>
  <si>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</si>
  <si>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</si>
  <si>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</si>
  <si>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</si>
  <si>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</si>
  <si>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</si>
  <si>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</si>
  <si>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</si>
  <si>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</si>
  <si>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</si>
  <si>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</si>
  <si>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</si>
  <si>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</si>
  <si>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</si>
  <si>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</si>
  <si>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</si>
  <si>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</si>
  <si>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</si>
  <si>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</si>
  <si>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</si>
  <si>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</si>
  <si>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</si>
  <si>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</si>
  <si>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</si>
  <si>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</si>
  <si>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</si>
  <si>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</si>
  <si>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</si>
  <si>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</si>
  <si>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</si>
  <si>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</si>
  <si>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</si>
  <si>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</si>
  <si>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</si>
  <si>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</si>
  <si>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</si>
  <si>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</si>
  <si>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</si>
  <si>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</si>
  <si>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</si>
  <si>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</si>
  <si>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</si>
  <si>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</si>
  <si>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</si>
  <si>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</si>
  <si>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</si>
  <si>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</si>
  <si>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</si>
  <si>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</si>
  <si>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</si>
  <si>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</si>
  <si>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</si>
  <si>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</si>
  <si>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</si>
  <si>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</si>
  <si>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</si>
  <si>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</si>
  <si>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</si>
  <si>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</si>
  <si>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</si>
  <si>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</si>
  <si>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</si>
  <si>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</si>
  <si>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</si>
  <si>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</si>
  <si>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</si>
  <si>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</si>
  <si>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</si>
  <si>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</si>
  <si>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</si>
  <si>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</si>
  <si>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</si>
  <si>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</si>
  <si>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</si>
  <si>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</si>
  <si>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</si>
  <si>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</si>
  <si>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</si>
  <si>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</si>
  <si>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</si>
  <si>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</si>
  <si>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</si>
  <si>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</si>
  <si>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</si>
  <si>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</si>
  <si>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</si>
  <si>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</si>
  <si>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</si>
  <si>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</si>
  <si>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</si>
  <si>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</si>
  <si>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</si>
  <si>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</si>
  <si>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</si>
  <si>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</si>
  <si>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</si>
  <si>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</si>
  <si>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</si>
  <si>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</si>
  <si>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</si>
  <si>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</si>
  <si>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</si>
  <si>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</si>
  <si>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</si>
  <si>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</si>
  <si>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</si>
  <si>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</si>
  <si>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</si>
  <si>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</si>
  <si>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</si>
  <si>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</si>
  <si>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</si>
  <si>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</si>
  <si>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</si>
  <si>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</si>
  <si>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</si>
  <si>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</si>
  <si>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</si>
  <si>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</si>
  <si>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</si>
  <si>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</si>
  <si>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</si>
  <si>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</si>
  <si>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</si>
  <si>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</si>
  <si>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</si>
  <si>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</si>
  <si>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</si>
  <si>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</si>
  <si>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</si>
  <si>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</si>
  <si>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</si>
  <si>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</si>
  <si>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</si>
  <si>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</si>
  <si>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</si>
  <si>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</si>
  <si>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</si>
  <si>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</si>
  <si>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</si>
  <si>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</si>
  <si>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</si>
  <si>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</si>
  <si>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</si>
  <si>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</si>
  <si>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</si>
  <si>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</si>
  <si>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</si>
  <si>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</si>
  <si>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</si>
  <si>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</si>
  <si>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</si>
  <si>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</si>
  <si>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</si>
  <si>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</si>
  <si>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</si>
  <si>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</si>
  <si>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</si>
  <si>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</si>
  <si>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</si>
  <si>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</si>
  <si>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</si>
  <si>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</si>
  <si>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</si>
  <si>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</si>
  <si>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</si>
  <si>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</si>
  <si>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</si>
  <si>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</si>
  <si>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</si>
  <si>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</si>
  <si>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</si>
  <si>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</si>
  <si>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</si>
  <si>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</si>
  <si>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</si>
  <si>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</si>
  <si>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</si>
  <si>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</si>
  <si>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</si>
  <si>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</si>
  <si>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</si>
  <si>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</si>
  <si>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</si>
  <si>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</si>
  <si>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</si>
  <si>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</si>
  <si>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</si>
  <si>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</si>
  <si>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</si>
  <si>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</si>
  <si>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</si>
  <si>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</si>
  <si>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</si>
  <si>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</si>
  <si>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</si>
  <si>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</si>
  <si>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</si>
  <si>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</si>
  <si>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</si>
  <si>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</si>
  <si>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</si>
  <si>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</si>
  <si>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</si>
  <si>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</si>
  <si>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</si>
  <si>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</si>
  <si>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</si>
  <si>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</si>
  <si>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</si>
  <si>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</si>
  <si>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</si>
  <si>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</si>
  <si>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</si>
  <si>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</si>
  <si>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</si>
  <si>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</si>
  <si>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</si>
  <si>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</si>
  <si>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</si>
  <si>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</si>
  <si>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</si>
  <si>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</si>
  <si>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</si>
  <si>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</si>
  <si>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</si>
  <si>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</si>
  <si>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</si>
  <si>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</si>
  <si>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</si>
  <si>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</si>
  <si>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</si>
  <si>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</si>
  <si>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</si>
  <si>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</si>
  <si>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</si>
  <si>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</si>
  <si>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</si>
  <si>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</si>
  <si>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</si>
  <si>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</si>
  <si>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</si>
  <si>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</si>
  <si>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</si>
  <si>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</si>
  <si>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</si>
  <si>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</si>
  <si>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</si>
  <si>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</si>
  <si>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</si>
  <si>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</si>
  <si>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</si>
  <si>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</si>
  <si>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</si>
  <si>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</si>
  <si>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</si>
  <si>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</si>
  <si>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</si>
  <si>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</si>
  <si>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</si>
  <si>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</si>
  <si>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</si>
  <si>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</si>
  <si>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</si>
  <si>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</si>
  <si>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</si>
  <si>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</si>
  <si>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</si>
  <si>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</si>
  <si>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</si>
  <si>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</si>
  <si>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</si>
  <si>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</si>
  <si>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</si>
  <si>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</si>
  <si>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</si>
  <si>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</si>
  <si>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</si>
  <si>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</si>
  <si>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</si>
  <si>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</si>
  <si>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</si>
  <si>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</si>
  <si>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</si>
  <si>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</si>
  <si>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</si>
  <si>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</si>
  <si>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</si>
  <si>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</si>
  <si>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</si>
  <si>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</si>
  <si>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</si>
  <si>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</si>
  <si>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</si>
  <si>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</si>
  <si>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</si>
  <si>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</si>
  <si>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</si>
  <si>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</si>
  <si>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</si>
  <si>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</si>
  <si>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</si>
  <si>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</si>
  <si>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</si>
  <si>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</si>
  <si>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</si>
  <si>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</si>
  <si>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</si>
  <si>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</si>
  <si>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</si>
  <si>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</si>
  <si>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</si>
  <si>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</si>
  <si>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</si>
  <si>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</si>
  <si>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</si>
  <si>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</si>
  <si>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</si>
  <si>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</si>
  <si>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</si>
  <si>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</si>
  <si>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</si>
  <si>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</si>
  <si>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</si>
  <si>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</si>
  <si>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</si>
  <si>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</si>
  <si>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</si>
  <si>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</si>
  <si>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</si>
  <si>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</si>
  <si>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</si>
  <si>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</si>
  <si>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</si>
  <si>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</si>
  <si>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</si>
  <si>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</si>
  <si>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</si>
  <si>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</si>
  <si>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</si>
  <si>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</si>
  <si>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</si>
  <si>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</si>
  <si>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</si>
  <si>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</si>
  <si>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</si>
  <si>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</si>
  <si>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</si>
  <si>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</si>
  <si>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</si>
  <si>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</si>
  <si>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</si>
  <si>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</si>
  <si>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</si>
  <si>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</si>
  <si>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</si>
  <si>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</si>
  <si>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</si>
  <si>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</si>
  <si>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</si>
  <si>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</si>
  <si>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</si>
  <si>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</si>
  <si>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</si>
  <si>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</si>
  <si>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</si>
  <si>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</si>
  <si>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</si>
  <si>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</si>
  <si>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</si>
  <si>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</si>
  <si>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</si>
  <si>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</si>
  <si>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</si>
  <si>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</si>
  <si>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</si>
  <si>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</si>
  <si>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</si>
  <si>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</si>
  <si>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</si>
  <si>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</si>
  <si>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</si>
  <si>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</si>
  <si>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</si>
  <si>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</si>
  <si>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</si>
  <si>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</si>
  <si>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</si>
  <si>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</si>
  <si>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</si>
  <si>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</si>
  <si>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</si>
  <si>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</si>
  <si>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</si>
  <si>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</si>
  <si>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</si>
  <si>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</si>
  <si>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</si>
  <si>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</si>
  <si>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</si>
  <si>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</si>
  <si>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</si>
  <si>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</si>
  <si>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</si>
  <si>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</si>
  <si>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</si>
  <si>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</si>
  <si>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</si>
  <si>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</si>
  <si>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</si>
  <si>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</si>
  <si>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</si>
  <si>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</si>
  <si>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</si>
  <si>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</si>
  <si>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</si>
  <si>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</si>
  <si>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</si>
  <si>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</si>
  <si>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</si>
  <si>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</si>
  <si>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</si>
  <si>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</si>
  <si>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</si>
  <si>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</si>
  <si>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</si>
  <si>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</si>
  <si>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</si>
  <si>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</si>
  <si>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</si>
  <si>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</si>
  <si>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</si>
  <si>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</si>
  <si>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</si>
  <si>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</si>
  <si>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</si>
  <si>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</si>
  <si>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</si>
  <si>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</si>
  <si>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</si>
  <si>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</si>
  <si>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</si>
  <si>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</si>
  <si>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</si>
  <si>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</si>
  <si>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</si>
  <si>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</si>
  <si>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</si>
  <si>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</si>
  <si>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</si>
  <si>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</si>
  <si>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</si>
  <si>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</si>
  <si>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</si>
  <si>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</si>
  <si>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</si>
  <si>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</si>
  <si>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</si>
  <si>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</si>
  <si>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</si>
  <si>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</si>
  <si>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</si>
  <si>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</si>
  <si>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</si>
  <si>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</si>
  <si>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</si>
  <si>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</si>
  <si>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</si>
  <si>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</si>
  <si>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</si>
  <si>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</si>
  <si>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</si>
  <si>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</si>
  <si>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</si>
  <si>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</si>
  <si>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</si>
  <si>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</si>
  <si>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</si>
  <si>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</si>
  <si>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</si>
  <si>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</si>
  <si>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</si>
  <si>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</si>
  <si>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</si>
  <si>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</si>
  <si>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</si>
  <si>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</si>
  <si>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</si>
  <si>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</si>
  <si>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</si>
  <si>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</si>
  <si>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</si>
  <si>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</si>
  <si>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</si>
  <si>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</si>
  <si>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</si>
  <si>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</si>
  <si>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</si>
  <si>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</si>
  <si>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</si>
  <si>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</si>
  <si>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</si>
  <si>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</si>
  <si>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</si>
  <si>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</si>
  <si>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</si>
  <si>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</si>
  <si>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</si>
  <si>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</si>
  <si>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</si>
  <si>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</si>
  <si>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</si>
  <si>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</si>
  <si>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</si>
  <si>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</si>
  <si>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</si>
  <si>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</si>
  <si>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</si>
  <si>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</si>
  <si>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</si>
  <si>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</si>
  <si>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</si>
  <si>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</si>
  <si>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</si>
  <si>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</si>
  <si>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</si>
  <si>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</si>
  <si>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</si>
  <si>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</si>
  <si>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</si>
  <si>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</si>
  <si>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</si>
  <si>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</si>
  <si>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</si>
  <si>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</si>
  <si>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</si>
  <si>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</si>
  <si>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</si>
  <si>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</si>
  <si>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</si>
  <si>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</si>
  <si>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</si>
  <si>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</si>
  <si>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</si>
  <si>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</si>
  <si>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</si>
  <si>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</si>
  <si>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</si>
  <si>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</si>
  <si>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</si>
  <si>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</si>
  <si>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</si>
  <si>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</si>
  <si>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</si>
  <si>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</si>
  <si>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</si>
  <si>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</si>
  <si>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</si>
  <si>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</si>
  <si>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</si>
  <si>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</si>
  <si>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</si>
  <si>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</si>
  <si>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</si>
  <si>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</si>
  <si>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</si>
  <si>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</si>
  <si>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</si>
  <si>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</si>
  <si>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</si>
  <si>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</si>
  <si>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</si>
  <si>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</si>
  <si>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</si>
  <si>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</si>
  <si>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</si>
  <si>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</si>
  <si>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</si>
  <si>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</si>
  <si>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</si>
  <si>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</si>
  <si>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</si>
  <si>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</si>
  <si>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</si>
  <si>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</si>
  <si>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</si>
  <si>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</si>
  <si>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</si>
  <si>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</si>
  <si>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</si>
  <si>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</si>
  <si>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</si>
  <si>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</si>
  <si>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</si>
  <si>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</si>
  <si>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</si>
  <si>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</si>
  <si>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</si>
  <si>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</si>
  <si>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</si>
  <si>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</si>
  <si>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</si>
  <si>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</si>
  <si>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</si>
  <si>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</si>
  <si>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</si>
  <si>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</si>
  <si>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</si>
  <si>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</si>
  <si>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</si>
  <si>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</si>
  <si>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</si>
  <si>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</si>
  <si>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</si>
  <si>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</si>
  <si>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</si>
  <si>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</si>
  <si>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</si>
  <si>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</si>
  <si>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</si>
  <si>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</si>
  <si>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</si>
  <si>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</si>
  <si>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</si>
  <si>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</si>
  <si>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</si>
  <si>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</si>
  <si>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</si>
  <si>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</si>
  <si>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</si>
  <si>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</si>
  <si>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</si>
  <si>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</si>
  <si>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</si>
  <si>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</si>
  <si>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</si>
  <si>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</si>
  <si>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</si>
  <si>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</si>
  <si>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</si>
  <si>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</si>
  <si>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</si>
  <si>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</si>
  <si>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</si>
  <si>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</si>
  <si>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</si>
  <si>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</si>
  <si>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</si>
  <si>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</si>
  <si>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</si>
  <si>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</si>
  <si>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</si>
  <si>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</si>
  <si>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</si>
  <si>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</si>
  <si>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</si>
  <si>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</si>
  <si>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</si>
  <si>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</si>
  <si>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</si>
  <si>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</si>
  <si>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</si>
  <si>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</si>
  <si>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</si>
  <si>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</si>
  <si>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</si>
  <si>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</si>
  <si>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</si>
  <si>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</si>
  <si>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</si>
  <si>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</si>
  <si>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</si>
  <si>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</si>
  <si>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</si>
  <si>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</si>
  <si>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</si>
  <si>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</si>
  <si>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</si>
  <si>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</si>
  <si>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</si>
  <si>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</si>
  <si>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</si>
  <si>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</si>
  <si>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</si>
  <si>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</si>
  <si>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</si>
  <si>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</si>
  <si>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</si>
  <si>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</si>
  <si>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</si>
  <si>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</si>
  <si>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</si>
  <si>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</si>
  <si>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</si>
  <si>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</si>
  <si>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</si>
  <si>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</si>
  <si>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</si>
  <si>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</si>
  <si>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</si>
  <si>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</si>
  <si>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</si>
  <si>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</si>
  <si>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</si>
  <si>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</si>
  <si>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</si>
  <si>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</si>
  <si>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</si>
  <si>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</si>
  <si>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</si>
  <si>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</si>
  <si>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</si>
  <si>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</si>
  <si>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</si>
  <si>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</si>
  <si>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</si>
  <si>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</si>
  <si>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</si>
  <si>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</si>
  <si>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</si>
  <si>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</si>
  <si>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</si>
  <si>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</si>
  <si>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</si>
  <si>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</si>
  <si>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</si>
  <si>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</si>
  <si>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</si>
  <si>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</si>
  <si>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</si>
  <si>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</si>
  <si>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</si>
  <si>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</si>
  <si>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</si>
  <si>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</si>
  <si>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</si>
  <si>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</si>
  <si>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</si>
  <si>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</si>
  <si>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</si>
  <si>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</si>
  <si>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</si>
  <si>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</si>
  <si>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</si>
  <si>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</si>
  <si>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</si>
  <si>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</si>
  <si>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</si>
  <si>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</si>
  <si>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</si>
  <si>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</si>
  <si>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</si>
  <si>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</si>
  <si>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</si>
  <si>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</si>
  <si>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</si>
  <si>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</si>
  <si>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</si>
  <si>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</si>
  <si>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</si>
  <si>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</si>
  <si>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</si>
  <si>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</si>
  <si>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</si>
  <si>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</si>
  <si>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</si>
  <si>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</si>
  <si>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</si>
  <si>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</si>
  <si>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</si>
  <si>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</si>
  <si>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</si>
  <si>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</si>
  <si>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</si>
  <si>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</si>
  <si>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</si>
  <si>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</si>
  <si>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</si>
  <si>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</si>
  <si>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</si>
  <si>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</si>
  <si>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</si>
  <si>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</si>
  <si>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</si>
  <si>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</si>
  <si>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</si>
  <si>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</si>
  <si>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</si>
  <si>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</si>
  <si>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</si>
  <si>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</si>
  <si>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</si>
  <si>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</si>
  <si>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</si>
  <si>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</si>
  <si>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</si>
  <si>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</si>
  <si>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</si>
  <si>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</si>
  <si>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</si>
  <si>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</si>
  <si>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</si>
  <si>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</si>
  <si>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</si>
  <si>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</si>
  <si>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</si>
  <si>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</si>
  <si>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</si>
  <si>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</si>
  <si>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</si>
  <si>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</si>
  <si>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</si>
  <si>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</si>
  <si>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</si>
  <si>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</si>
  <si>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</si>
  <si>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</si>
  <si>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</si>
  <si>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</si>
  <si>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</si>
  <si>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</si>
  <si>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</si>
  <si>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</si>
  <si>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</si>
  <si>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</si>
  <si>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</si>
  <si>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</si>
  <si>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</si>
  <si>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</si>
  <si>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</si>
  <si>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</si>
  <si>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</si>
  <si>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</si>
  <si>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</si>
  <si>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</si>
  <si>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</si>
  <si>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</si>
  <si>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</si>
  <si>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</si>
  <si>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</si>
  <si>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</si>
  <si>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</si>
  <si>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</si>
  <si>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</si>
  <si>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</si>
  <si>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</si>
  <si>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</si>
  <si>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</si>
  <si>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</si>
  <si>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</si>
  <si>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</si>
  <si>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</si>
  <si>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</si>
  <si>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</si>
  <si>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</si>
  <si>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</si>
  <si>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</si>
  <si>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</si>
  <si>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</si>
  <si>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</si>
  <si>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</si>
  <si>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</si>
  <si>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</si>
  <si>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</si>
  <si>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</si>
  <si>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</si>
  <si>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</si>
  <si>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</si>
  <si>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</si>
  <si>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</si>
  <si>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</si>
  <si>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</si>
  <si>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</si>
  <si>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</si>
  <si>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</si>
  <si>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</si>
  <si>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</si>
  <si>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</si>
  <si>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</si>
  <si>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</si>
  <si>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</si>
  <si>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</si>
  <si>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</si>
  <si>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</si>
  <si>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</si>
  <si>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</si>
  <si>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</si>
  <si>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</si>
  <si>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</si>
  <si>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</si>
  <si>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</si>
  <si>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</si>
  <si>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</si>
  <si>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</si>
  <si>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</si>
  <si>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</si>
  <si>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</si>
  <si>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</si>
  <si>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</si>
  <si>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</si>
  <si>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</si>
  <si>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</si>
  <si>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</si>
  <si>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</si>
  <si>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</si>
  <si>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</si>
  <si>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</si>
  <si>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</si>
  <si>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</si>
  <si>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</si>
  <si>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</si>
  <si>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</si>
  <si>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</si>
  <si>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</si>
  <si>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</si>
  <si>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</si>
  <si>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</si>
  <si>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</si>
  <si>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</si>
  <si>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</si>
  <si>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</si>
  <si>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</si>
  <si>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</si>
  <si>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</si>
  <si>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</si>
  <si>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</si>
  <si>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</si>
  <si>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</si>
  <si>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</si>
  <si>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</si>
  <si>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</si>
  <si>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</si>
  <si>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</si>
  <si>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</si>
  <si>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</si>
  <si>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</si>
  <si>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</si>
  <si>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</si>
  <si>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</si>
  <si>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</si>
  <si>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</si>
  <si>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</si>
  <si>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</si>
  <si>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</si>
  <si>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</si>
  <si>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</si>
  <si>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</si>
  <si>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</si>
  <si>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</si>
  <si>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</si>
  <si>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</si>
  <si>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</si>
  <si>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</si>
  <si>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</si>
  <si>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</si>
  <si>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</si>
  <si>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</si>
  <si>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</si>
  <si>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</si>
  <si>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</si>
  <si>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</si>
  <si>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</si>
  <si>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</si>
  <si>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</si>
  <si>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</si>
  <si>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</si>
  <si>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</si>
  <si>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</si>
  <si>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</si>
  <si>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</si>
  <si>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</si>
  <si>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</si>
  <si>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</si>
  <si>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</si>
  <si>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</si>
  <si>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</si>
  <si>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</si>
  <si>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</si>
  <si>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</si>
  <si>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</si>
  <si>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</si>
  <si>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</si>
  <si>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</si>
  <si>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</si>
  <si>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</si>
  <si>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</si>
  <si>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</si>
  <si>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</si>
  <si>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</si>
  <si>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</si>
  <si>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</si>
  <si>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</si>
  <si>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</si>
  <si>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</si>
  <si>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</si>
  <si>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</si>
  <si>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</si>
  <si>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</si>
  <si>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</si>
  <si>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</si>
  <si>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</si>
  <si>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</si>
  <si>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</si>
  <si>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</si>
  <si>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</si>
  <si>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</si>
  <si>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</si>
  <si>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</si>
  <si>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</si>
  <si>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</si>
  <si>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</si>
  <si>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</si>
  <si>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</si>
  <si>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</si>
  <si>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</si>
  <si>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</si>
  <si>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</si>
  <si>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</si>
  <si>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</si>
  <si>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</si>
  <si>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</si>
  <si>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</si>
  <si>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</si>
  <si>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</si>
  <si>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</si>
  <si>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</si>
  <si>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</si>
  <si>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</si>
  <si>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</si>
  <si>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</si>
  <si>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</si>
  <si>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</si>
  <si>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</si>
  <si>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</si>
  <si>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</si>
  <si>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</si>
  <si>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</si>
  <si>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</si>
  <si>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</si>
  <si>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</si>
  <si>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</si>
  <si>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</si>
  <si>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</si>
  <si>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</si>
  <si>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</si>
  <si>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</si>
  <si>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</si>
  <si>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</si>
  <si>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</si>
  <si>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</si>
  <si>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</si>
  <si>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</si>
  <si>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</si>
  <si>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</si>
  <si>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</si>
  <si>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</si>
  <si>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</si>
  <si>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</si>
  <si>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</si>
  <si>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</si>
  <si>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</si>
  <si>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</si>
  <si>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</si>
  <si>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</si>
  <si>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</si>
  <si>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</si>
  <si>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</si>
  <si>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</si>
  <si>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</si>
  <si>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</si>
  <si>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</si>
  <si>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</si>
  <si>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</si>
  <si>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</si>
  <si>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</si>
  <si>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</si>
  <si>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</si>
  <si>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</si>
  <si>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</si>
  <si>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</si>
  <si>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</si>
  <si>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</si>
  <si>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</si>
  <si>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</si>
  <si>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</si>
  <si>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</si>
  <si>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</si>
  <si>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</si>
  <si>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</si>
  <si>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</si>
  <si>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</si>
  <si>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</si>
  <si>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</si>
  <si>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</si>
  <si>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</si>
  <si>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</si>
  <si>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</si>
  <si>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</si>
  <si>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</si>
  <si>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</si>
  <si>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</si>
  <si>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</si>
  <si>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</si>
  <si>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</si>
  <si>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</si>
  <si>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</si>
  <si>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</si>
  <si>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</si>
  <si>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</si>
  <si>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</si>
  <si>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</si>
  <si>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</si>
  <si>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</si>
  <si>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</si>
  <si>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</si>
  <si>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</si>
  <si>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</si>
  <si>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</si>
  <si>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</si>
  <si>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</si>
  <si>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</si>
  <si>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</si>
  <si>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</si>
  <si>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</si>
  <si>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</si>
  <si>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</si>
  <si>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</si>
  <si>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</si>
  <si>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</si>
  <si>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</si>
  <si>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</si>
  <si>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</si>
  <si>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</si>
  <si>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</si>
  <si>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</si>
  <si>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</si>
  <si>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</si>
  <si>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</si>
  <si>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</si>
  <si>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</si>
  <si>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</si>
  <si>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</si>
  <si>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</si>
  <si>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</si>
  <si>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</si>
  <si>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</si>
  <si>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</si>
  <si>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</si>
  <si>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</si>
  <si>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</si>
  <si>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</si>
  <si>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</si>
  <si>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</si>
  <si>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</si>
  <si>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</si>
  <si>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</si>
  <si>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</si>
  <si>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</si>
  <si>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</si>
  <si>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</si>
  <si>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</si>
  <si>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</si>
  <si>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</si>
  <si>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</si>
  <si>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</si>
  <si>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</si>
  <si>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</si>
  <si>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</si>
  <si>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</si>
  <si>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</si>
  <si>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</si>
  <si>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</si>
  <si>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</si>
  <si>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</si>
  <si>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</si>
  <si>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</si>
  <si>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</si>
  <si>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</si>
  <si>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</si>
  <si>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</si>
  <si>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</si>
  <si>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</si>
  <si>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</si>
  <si>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</si>
  <si>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</si>
  <si>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</si>
  <si>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</si>
  <si>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</si>
  <si>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</si>
  <si>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</si>
  <si>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</si>
  <si>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</si>
  <si>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</si>
  <si>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</si>
  <si>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</si>
  <si>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</si>
  <si>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</si>
  <si>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</si>
  <si>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</si>
  <si>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</si>
  <si>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</si>
  <si>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</si>
  <si>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</si>
  <si>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</si>
  <si>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</si>
  <si>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</si>
  <si>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</si>
  <si>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</si>
  <si>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</si>
  <si>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</si>
  <si>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</si>
  <si>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</si>
  <si>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</si>
  <si>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</si>
  <si>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</si>
  <si>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</si>
  <si>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</si>
  <si>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</si>
  <si>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</si>
  <si>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</si>
  <si>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</si>
  <si>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</si>
  <si>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</si>
  <si>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</si>
  <si>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</si>
  <si>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</si>
  <si>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</si>
  <si>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</si>
  <si>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</si>
  <si>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</si>
  <si>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</si>
  <si>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</si>
  <si>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</si>
  <si>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</si>
  <si>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</si>
  <si>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</si>
  <si>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</si>
  <si>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</si>
  <si>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</si>
  <si>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</si>
  <si>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</si>
  <si>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</si>
  <si>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</si>
  <si>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</si>
  <si>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</si>
  <si>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</si>
  <si>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</si>
  <si>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</si>
  <si>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</si>
  <si>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</si>
  <si>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</si>
  <si>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</si>
  <si>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</si>
  <si>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</si>
  <si>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</si>
  <si>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</si>
  <si>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</si>
  <si>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</si>
  <si>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</si>
  <si>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</si>
  <si>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</si>
  <si>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</si>
  <si>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</si>
  <si>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</si>
  <si>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</si>
  <si>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</si>
  <si>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</si>
  <si>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</si>
  <si>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</si>
  <si>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</si>
  <si>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</si>
  <si>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</si>
  <si>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</si>
  <si>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</si>
  <si>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</si>
  <si>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</si>
  <si>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</si>
  <si>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</si>
  <si>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</si>
  <si>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</si>
  <si>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</si>
  <si>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</si>
  <si>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</si>
  <si>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</si>
  <si>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</si>
  <si>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</si>
  <si>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</si>
  <si>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</si>
  <si>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</si>
  <si>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</si>
  <si>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</si>
  <si>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</si>
  <si>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</si>
  <si>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</si>
  <si>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</si>
  <si>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</si>
  <si>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</si>
  <si>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</si>
  <si>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</si>
  <si>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</si>
  <si>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</si>
  <si>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</si>
  <si>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</si>
  <si>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</si>
  <si>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</si>
  <si>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</si>
  <si>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</si>
  <si>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</si>
  <si>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</si>
  <si>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</si>
  <si>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</si>
  <si>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</si>
  <si>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</si>
  <si>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</si>
  <si>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</si>
  <si>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</si>
  <si>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</si>
  <si>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</si>
  <si>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</si>
  <si>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</si>
  <si>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</si>
  <si>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</si>
  <si>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</si>
  <si>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</si>
  <si>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</si>
  <si>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</si>
  <si>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</si>
  <si>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</si>
  <si>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</si>
  <si>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</si>
  <si>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</si>
  <si>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</si>
  <si>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</si>
  <si>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</si>
  <si>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</si>
  <si>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</si>
  <si>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</si>
  <si>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</si>
  <si>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</si>
  <si>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</si>
  <si>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</si>
  <si>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</si>
  <si>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</si>
  <si>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</si>
  <si>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</si>
  <si>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</si>
  <si>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</si>
  <si>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</si>
  <si>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</si>
  <si>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</si>
  <si>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</si>
  <si>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</si>
  <si>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</si>
  <si>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</si>
  <si>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</si>
  <si>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</si>
  <si>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</si>
  <si>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</si>
  <si>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</si>
  <si>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</si>
  <si>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</si>
  <si>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</si>
  <si>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</si>
  <si>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</si>
  <si>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</si>
  <si>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</si>
  <si>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</si>
  <si>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</si>
  <si>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</si>
  <si>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</si>
  <si>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</si>
  <si>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</si>
  <si>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</si>
  <si>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</si>
  <si>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</si>
  <si>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</si>
  <si>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</si>
  <si>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</si>
  <si>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</si>
  <si>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</si>
  <si>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</si>
  <si>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</si>
  <si>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</si>
  <si>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</si>
  <si>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</si>
  <si>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</si>
  <si>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</si>
  <si>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</si>
  <si>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</si>
  <si>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</si>
  <si>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</si>
  <si>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</si>
  <si>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</si>
  <si>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</si>
  <si>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</si>
  <si>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</si>
  <si>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</si>
  <si>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</si>
  <si>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</si>
  <si>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</si>
  <si>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</si>
  <si>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</si>
  <si>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</si>
  <si>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</si>
  <si>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</si>
  <si>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</si>
  <si>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</si>
  <si>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</si>
  <si>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</si>
  <si>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</si>
  <si>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</si>
  <si>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</si>
  <si>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</si>
  <si>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</si>
  <si>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</si>
  <si>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</si>
  <si>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</si>
  <si>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</si>
  <si>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</si>
  <si>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</si>
  <si>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</si>
  <si>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</si>
  <si>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</si>
  <si>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</si>
  <si>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</si>
  <si>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</si>
  <si>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</si>
  <si>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</si>
  <si>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</si>
  <si>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</si>
  <si>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</si>
  <si>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</si>
  <si>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</si>
  <si>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</si>
  <si>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</si>
  <si>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</si>
  <si>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</si>
  <si>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</si>
  <si>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</si>
  <si>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</si>
  <si>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</si>
  <si>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</si>
  <si>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</si>
  <si>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</si>
  <si>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</si>
  <si>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</si>
  <si>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</si>
  <si>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</si>
  <si>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</si>
  <si>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</si>
  <si>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</si>
  <si>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</si>
  <si>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</si>
  <si>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</si>
  <si>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</si>
  <si>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</si>
  <si>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</si>
  <si>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</si>
  <si>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</si>
  <si>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</si>
  <si>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</si>
  <si>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</si>
  <si>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</si>
  <si>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</si>
  <si>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</si>
  <si>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</si>
  <si>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</si>
  <si>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</si>
  <si>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</si>
  <si>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</si>
  <si>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</si>
  <si>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</si>
  <si>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</si>
  <si>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</si>
  <si>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</si>
  <si>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</si>
  <si>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</si>
  <si>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</si>
  <si>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</si>
  <si>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</si>
  <si>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</si>
  <si>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</si>
  <si>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</si>
  <si>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</si>
  <si>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</si>
  <si>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</si>
  <si>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</si>
  <si>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</si>
  <si>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</si>
  <si>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</si>
  <si>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</si>
  <si>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</si>
  <si>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</si>
  <si>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</si>
  <si>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</si>
  <si>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</si>
  <si>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</si>
  <si>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</si>
  <si>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</si>
  <si>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</si>
  <si>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</si>
  <si>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</si>
  <si>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</si>
  <si>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</si>
  <si>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</si>
  <si>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</si>
  <si>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</si>
  <si>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</si>
  <si>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</si>
  <si>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</si>
  <si>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</si>
  <si>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</si>
  <si>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</si>
  <si>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</si>
  <si>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</si>
  <si>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</si>
  <si>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</si>
  <si>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</si>
  <si>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</si>
  <si>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</si>
  <si>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</si>
  <si>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</si>
  <si>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</si>
  <si>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</si>
  <si>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</si>
  <si>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</si>
  <si>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</si>
  <si>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</si>
  <si>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</si>
  <si>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</si>
  <si>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</si>
  <si>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</si>
  <si>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</si>
  <si>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</si>
  <si>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</si>
  <si>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</si>
  <si>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</si>
  <si>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</si>
  <si>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</si>
  <si>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</si>
  <si>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</si>
  <si>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</si>
  <si>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</si>
  <si>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</si>
  <si>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</si>
  <si>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</si>
  <si>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</si>
  <si>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</si>
  <si>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</si>
  <si>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</si>
  <si>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</si>
  <si>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</si>
  <si>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</si>
  <si>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</si>
  <si>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</si>
  <si>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</si>
  <si>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</si>
  <si>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</si>
  <si>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</si>
  <si>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</si>
  <si>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</si>
  <si>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</si>
  <si>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</si>
  <si>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</si>
  <si>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</si>
  <si>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</si>
  <si>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</si>
  <si>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</si>
  <si>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</si>
  <si>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</si>
  <si>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</si>
  <si>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</si>
  <si>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</si>
  <si>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</si>
  <si>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</si>
  <si>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</si>
  <si>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</si>
  <si>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</si>
  <si>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</si>
  <si>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</si>
  <si>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</si>
  <si>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</si>
  <si>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</si>
  <si>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</si>
  <si>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</si>
  <si>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</si>
  <si>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</si>
  <si>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</si>
  <si>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</si>
  <si>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</si>
  <si>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</si>
  <si>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</si>
  <si>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</si>
  <si>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</si>
  <si>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</si>
  <si>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</si>
  <si>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</si>
  <si>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</si>
  <si>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</si>
  <si>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</si>
  <si>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</si>
  <si>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</si>
  <si>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</si>
  <si>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</si>
  <si>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</si>
  <si>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</si>
  <si>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</si>
  <si>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</si>
  <si>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</si>
  <si>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</si>
  <si>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</si>
  <si>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</si>
  <si>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</si>
  <si>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</si>
  <si>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</si>
  <si>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</si>
  <si>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</si>
  <si>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</si>
  <si>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</si>
  <si>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</si>
  <si>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</si>
  <si>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</si>
  <si>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</si>
  <si>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</si>
  <si>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</si>
  <si>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</si>
  <si>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</si>
  <si>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</si>
  <si>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</si>
  <si>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</si>
  <si>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</si>
  <si>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</si>
  <si>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</si>
  <si>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</si>
  <si>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</si>
  <si>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</si>
  <si>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</si>
  <si>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</si>
  <si>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</si>
  <si>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</si>
  <si>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</si>
  <si>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</si>
  <si>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</si>
  <si>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</si>
  <si>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</si>
  <si>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</si>
  <si>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</si>
  <si>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</si>
  <si>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</si>
  <si>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</si>
  <si>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</si>
  <si>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</si>
  <si>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</si>
  <si>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</si>
  <si>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</si>
  <si>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</si>
  <si>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</si>
  <si>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</si>
  <si>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</si>
  <si>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</si>
  <si>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</si>
  <si>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</si>
  <si>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</si>
  <si>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</si>
  <si>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</si>
  <si>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</si>
  <si>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</si>
  <si>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</si>
  <si>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</si>
  <si>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</si>
  <si>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</si>
  <si>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</si>
  <si>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</si>
  <si>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</si>
  <si>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</si>
  <si>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</si>
  <si>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</si>
  <si>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</si>
  <si>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</si>
  <si>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</si>
  <si>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</si>
  <si>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</si>
  <si>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</si>
  <si>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</si>
  <si>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</si>
  <si>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</si>
  <si>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</si>
  <si>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</si>
  <si>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</si>
  <si>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</si>
  <si>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</si>
  <si>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</si>
  <si>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</si>
  <si>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</si>
  <si>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</si>
  <si>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</si>
  <si>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</si>
  <si>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</si>
  <si>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</si>
  <si>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</si>
  <si>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</si>
  <si>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</si>
  <si>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</si>
  <si>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</si>
  <si>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</si>
  <si>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</si>
  <si>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</si>
  <si>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</si>
  <si>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</si>
  <si>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</si>
  <si>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</si>
  <si>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</si>
  <si>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</si>
  <si>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</si>
  <si>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</si>
  <si>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</si>
  <si>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</si>
  <si>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</si>
  <si>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</si>
  <si>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</si>
  <si>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</si>
  <si>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</si>
  <si>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</si>
  <si>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</si>
  <si>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</si>
  <si>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</si>
  <si>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</si>
  <si>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</si>
  <si>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</si>
  <si>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</si>
  <si>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</si>
  <si>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</si>
  <si>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</si>
  <si>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</si>
  <si>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</si>
  <si>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</si>
  <si>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</si>
  <si>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</si>
  <si>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</si>
  <si>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</si>
  <si>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</si>
  <si>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</si>
  <si>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</si>
  <si>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</si>
  <si>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</si>
  <si>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</si>
  <si>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</si>
  <si>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</si>
  <si>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</si>
  <si>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</si>
  <si>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</si>
  <si>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</si>
  <si>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</si>
  <si>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</si>
  <si>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</si>
  <si>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</si>
  <si>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</si>
  <si>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</si>
  <si>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</si>
  <si>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</si>
  <si>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</si>
  <si>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</si>
  <si>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</si>
  <si>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</si>
  <si>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</si>
  <si>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</si>
  <si>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</si>
  <si>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</si>
  <si>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</si>
  <si>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</si>
  <si>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</si>
  <si>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</si>
  <si>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</si>
  <si>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</si>
  <si>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</si>
  <si>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</si>
  <si>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</si>
  <si>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</si>
  <si>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</si>
  <si>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</si>
  <si>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</si>
  <si>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</si>
  <si>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</si>
  <si>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</si>
  <si>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</si>
  <si>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</si>
  <si>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</si>
  <si>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</si>
  <si>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</si>
  <si>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</si>
  <si>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</si>
  <si>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</si>
  <si>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</si>
  <si>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</si>
  <si>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</si>
  <si>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</si>
  <si>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</si>
  <si>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</si>
  <si>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</si>
  <si>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</si>
  <si>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</si>
  <si>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</si>
  <si>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</si>
  <si>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</si>
  <si>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</si>
  <si>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</si>
  <si>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</si>
  <si>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</si>
  <si>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</si>
  <si>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</si>
  <si>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</si>
  <si>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</si>
  <si>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</si>
  <si>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</si>
  <si>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</si>
  <si>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</si>
  <si>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</si>
  <si>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</si>
  <si>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</si>
  <si>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</si>
  <si>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</si>
  <si>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</si>
  <si>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</si>
  <si>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</si>
  <si>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</si>
  <si>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</si>
  <si>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</si>
  <si>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</si>
  <si>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</si>
  <si>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</si>
  <si>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</si>
  <si>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</si>
  <si>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</si>
  <si>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</si>
  <si>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</si>
  <si>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</si>
  <si>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</si>
  <si>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</si>
  <si>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</si>
  <si>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</si>
  <si>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</si>
  <si>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</si>
  <si>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</si>
  <si>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</si>
  <si>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</si>
  <si>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</si>
  <si>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</si>
  <si>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</si>
  <si>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</si>
  <si>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</si>
  <si>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</si>
  <si>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</si>
  <si>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</si>
  <si>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</si>
  <si>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</si>
  <si>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</si>
  <si>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</si>
  <si>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</si>
  <si>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</si>
  <si>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</si>
  <si>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</si>
  <si>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</si>
  <si>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</si>
  <si>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</si>
  <si>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</si>
  <si>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</si>
  <si>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</si>
  <si>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</si>
  <si>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</si>
  <si>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</si>
  <si>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</si>
  <si>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</si>
  <si>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</si>
  <si>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</si>
  <si>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</si>
  <si>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</si>
  <si>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</si>
  <si>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</si>
  <si>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</si>
  <si>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</si>
  <si>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</si>
  <si>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</si>
  <si>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</si>
  <si>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</si>
  <si>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</si>
  <si>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</si>
  <si>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</si>
  <si>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</si>
  <si>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</si>
  <si>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</si>
  <si>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</si>
  <si>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</si>
  <si>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</si>
  <si>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</si>
  <si>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</si>
  <si>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</si>
  <si>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</si>
  <si>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</si>
  <si>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</si>
  <si>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</si>
  <si>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</si>
  <si>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</si>
  <si>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</si>
  <si>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</si>
  <si>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</si>
  <si>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</si>
  <si>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</si>
  <si>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</si>
  <si>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</si>
  <si>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</si>
  <si>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</si>
  <si>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</si>
  <si>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</si>
  <si>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</si>
  <si>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</si>
  <si>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</si>
  <si>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</si>
  <si>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</si>
  <si>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</si>
  <si>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</si>
  <si>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</si>
  <si>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</si>
  <si>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</si>
  <si>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</si>
  <si>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</si>
  <si>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</si>
  <si>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</si>
  <si>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</si>
  <si>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</si>
  <si>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</si>
  <si>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</si>
  <si>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</si>
  <si>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</si>
  <si>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</si>
  <si>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</si>
  <si>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</si>
  <si>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</si>
  <si>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</si>
  <si>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</si>
  <si>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</si>
  <si>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</si>
  <si>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</si>
  <si>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</si>
  <si>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</si>
  <si>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</si>
  <si>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</si>
  <si>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</si>
  <si>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</si>
  <si>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</si>
  <si>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</si>
  <si>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</si>
  <si>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</si>
  <si>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</si>
  <si>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</si>
  <si>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</si>
  <si>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</si>
  <si>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</si>
  <si>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</si>
  <si>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</si>
  <si>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</si>
  <si>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</si>
  <si>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</si>
  <si>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</si>
  <si>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</si>
  <si>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</si>
  <si>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</si>
  <si>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</si>
  <si>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</si>
  <si>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</si>
  <si>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</si>
  <si>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</si>
  <si>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</si>
  <si>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</si>
  <si>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</si>
  <si>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</si>
  <si>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</si>
  <si>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</si>
  <si>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</si>
  <si>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</si>
  <si>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</si>
  <si>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</si>
  <si>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</si>
  <si>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</si>
  <si>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</si>
  <si>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</si>
  <si>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</si>
  <si>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</si>
  <si>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</si>
  <si>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</si>
  <si>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</si>
  <si>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</si>
  <si>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</si>
  <si>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</si>
  <si>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</si>
  <si>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</si>
  <si>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</si>
  <si>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</si>
  <si>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</si>
  <si>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</si>
  <si>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</si>
  <si>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</si>
  <si>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</si>
  <si>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</si>
  <si>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</si>
  <si>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</si>
  <si>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</si>
  <si>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</si>
  <si>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</si>
  <si>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</si>
  <si>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</si>
  <si>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</si>
  <si>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</si>
  <si>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</si>
  <si>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</si>
  <si>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</si>
  <si>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</si>
  <si>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</si>
  <si>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</si>
  <si>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</si>
  <si>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</si>
  <si>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</si>
  <si>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</si>
  <si>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</si>
  <si>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</si>
  <si>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</si>
  <si>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</si>
  <si>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</si>
  <si>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</si>
  <si>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</si>
  <si>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</si>
  <si>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</si>
  <si>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</si>
  <si>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</si>
  <si>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</si>
  <si>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</si>
  <si>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</si>
  <si>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</si>
  <si>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</si>
  <si>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</si>
  <si>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</si>
  <si>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</si>
  <si>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</si>
  <si>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</si>
  <si>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</si>
  <si>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</si>
  <si>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</si>
  <si>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</si>
  <si>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</si>
  <si>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</si>
  <si>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</si>
  <si>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</si>
  <si>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</si>
  <si>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</si>
  <si>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</si>
  <si>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</si>
  <si>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</si>
  <si>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</si>
  <si>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</si>
  <si>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</si>
  <si>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</si>
  <si>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</si>
  <si>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</si>
  <si>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</si>
  <si>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</si>
  <si>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</si>
  <si>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</si>
  <si>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</si>
  <si>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</si>
  <si>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</si>
  <si>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</si>
  <si>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</si>
  <si>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</si>
  <si>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</si>
  <si>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</si>
  <si>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</si>
  <si>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</si>
  <si>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</si>
  <si>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</si>
  <si>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</si>
  <si>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</si>
  <si>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</si>
  <si>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</si>
  <si>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</si>
  <si>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</si>
  <si>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</si>
  <si>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</si>
  <si>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</si>
  <si>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</si>
  <si>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</si>
  <si>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</si>
  <si>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</si>
  <si>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</si>
  <si>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</si>
  <si>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</si>
  <si>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</si>
  <si>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</si>
  <si>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</si>
  <si>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</si>
  <si>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</si>
  <si>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</si>
  <si>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</si>
  <si>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</si>
  <si>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</si>
  <si>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</si>
  <si>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</si>
  <si>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</si>
  <si>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</si>
  <si>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</si>
  <si>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</si>
  <si>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</si>
  <si>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</si>
  <si>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</si>
  <si>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</si>
  <si>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</si>
  <si>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</si>
  <si>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</si>
  <si>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</si>
  <si>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</si>
  <si>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</si>
  <si>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</si>
  <si>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</si>
  <si>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</si>
  <si>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</si>
  <si>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</si>
  <si>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</si>
  <si>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</si>
  <si>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</si>
  <si>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</si>
  <si>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</si>
  <si>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</si>
  <si>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</si>
  <si>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</si>
  <si>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</si>
  <si>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</si>
  <si>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</si>
  <si>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</si>
  <si>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</si>
  <si>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</si>
  <si>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</si>
  <si>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</si>
  <si>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</si>
  <si>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</si>
  <si>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</si>
  <si>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</si>
  <si>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</si>
  <si>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</si>
  <si>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</si>
  <si>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</si>
  <si>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</si>
  <si>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</si>
  <si>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</si>
  <si>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</si>
  <si>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</si>
  <si>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</si>
  <si>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</si>
  <si>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</si>
  <si>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</si>
  <si>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</si>
  <si>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</si>
  <si>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</si>
  <si>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</si>
  <si>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</si>
  <si>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</si>
  <si>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</si>
  <si>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</si>
  <si>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</si>
  <si>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</si>
  <si>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</si>
  <si>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</si>
  <si>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</si>
  <si>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</si>
  <si>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</si>
  <si>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</si>
  <si>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</si>
  <si>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</si>
  <si>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</si>
  <si>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</si>
  <si>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</si>
  <si>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</si>
  <si>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</si>
  <si>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</si>
  <si>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</si>
  <si>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</si>
  <si>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</si>
  <si>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</si>
  <si>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</si>
  <si>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</si>
  <si>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</si>
  <si>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</si>
  <si>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</si>
  <si>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</si>
  <si>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</si>
  <si>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</si>
  <si>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</si>
  <si>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</si>
  <si>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</si>
  <si>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</si>
  <si>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</si>
  <si>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</si>
  <si>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</si>
  <si>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</si>
  <si>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</si>
  <si>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</si>
  <si>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</si>
  <si>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</si>
  <si>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</si>
  <si>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</si>
  <si>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</si>
  <si>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</si>
  <si>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</si>
  <si>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</si>
  <si>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</si>
  <si>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</si>
  <si>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</si>
  <si>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</si>
  <si>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</si>
  <si>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</si>
  <si>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</si>
  <si>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</si>
  <si>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</si>
  <si>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</si>
  <si>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</si>
  <si>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</si>
  <si>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</si>
  <si>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</si>
  <si>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</si>
  <si>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</si>
  <si>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</si>
  <si>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</si>
  <si>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</si>
  <si>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</si>
  <si>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</si>
  <si>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</si>
  <si>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</si>
  <si>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</si>
  <si>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</si>
  <si>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</si>
  <si>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</si>
  <si>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</si>
  <si>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</si>
  <si>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</si>
  <si>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</si>
  <si>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</si>
  <si>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</si>
  <si>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</si>
  <si>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</si>
  <si>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</si>
  <si>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</si>
  <si>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</si>
  <si>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</si>
  <si>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</si>
  <si>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</si>
  <si>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</si>
  <si>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</si>
  <si>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</si>
  <si>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</si>
  <si>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</si>
  <si>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</si>
  <si>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</si>
  <si>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</si>
  <si>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</si>
  <si>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</si>
  <si>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</si>
  <si>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</si>
  <si>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</si>
  <si>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</si>
  <si>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</si>
  <si>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</si>
  <si>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</si>
  <si>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</si>
  <si>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</si>
  <si>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</si>
  <si>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</si>
  <si>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</si>
  <si>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</si>
  <si>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</si>
  <si>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</si>
  <si>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</si>
  <si>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</si>
  <si>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</si>
  <si>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</si>
  <si>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</si>
  <si>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</si>
  <si>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</si>
  <si>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</si>
  <si>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</si>
  <si>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</si>
  <si>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</si>
  <si>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</si>
  <si>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</si>
  <si>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</si>
  <si>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</si>
  <si>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</si>
  <si>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</si>
  <si>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</si>
  <si>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</si>
  <si>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</si>
  <si>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</si>
  <si>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</si>
  <si>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</si>
  <si>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</si>
  <si>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</si>
  <si>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</si>
  <si>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</si>
  <si>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</si>
  <si>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</si>
  <si>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</si>
  <si>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</si>
  <si>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</si>
  <si>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</si>
  <si>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</si>
  <si>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</si>
  <si>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</si>
  <si>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</si>
  <si>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</si>
  <si>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</si>
  <si>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</si>
  <si>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</si>
  <si>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</si>
  <si>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</si>
  <si>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</si>
  <si>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</si>
  <si>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</si>
  <si>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</si>
  <si>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</si>
  <si>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</si>
  <si>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</si>
  <si>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</si>
  <si>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</si>
  <si>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</si>
  <si>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</si>
  <si>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</si>
  <si>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</si>
  <si>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</si>
  <si>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</si>
  <si>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</si>
  <si>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</si>
  <si>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</si>
  <si>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</si>
  <si>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</si>
  <si>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</si>
  <si>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</si>
  <si>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</si>
  <si>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</si>
  <si>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</si>
  <si>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</si>
  <si>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</si>
  <si>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</si>
  <si>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</si>
  <si>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</si>
  <si>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</si>
  <si>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</si>
  <si>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</si>
  <si>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</si>
  <si>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</si>
  <si>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</si>
  <si>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</si>
  <si>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</si>
  <si>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</si>
  <si>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</si>
  <si>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</si>
  <si>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</si>
  <si>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</si>
  <si>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</si>
  <si>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</si>
  <si>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</si>
  <si>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</si>
  <si>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</si>
  <si>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</si>
  <si>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</si>
  <si>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</si>
  <si>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</si>
  <si>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</si>
  <si>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</si>
  <si>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</si>
  <si>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</si>
  <si>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</si>
  <si>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</si>
  <si>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</si>
  <si>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</si>
  <si>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</si>
  <si>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</si>
  <si>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</si>
  <si>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</si>
  <si>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</si>
  <si>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</si>
  <si>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</si>
  <si>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</si>
  <si>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</si>
  <si>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</si>
  <si>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</si>
  <si>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</si>
  <si>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</si>
  <si>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</si>
  <si>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</si>
  <si>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</si>
  <si>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</si>
  <si>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</si>
  <si>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</si>
  <si>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</si>
  <si>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</si>
  <si>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</si>
  <si>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</si>
  <si>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</si>
  <si>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</si>
  <si>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</si>
  <si>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</si>
  <si>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</si>
  <si>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</si>
  <si>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</si>
  <si>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</si>
  <si>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</si>
  <si>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</si>
  <si>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</si>
  <si>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</si>
  <si>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</si>
  <si>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</si>
  <si>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</si>
  <si>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</si>
  <si>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</si>
  <si>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</si>
  <si>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</si>
  <si>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</si>
  <si>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</si>
  <si>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</si>
  <si>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</si>
  <si>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</si>
  <si>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</si>
  <si>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</si>
  <si>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</si>
  <si>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</si>
  <si>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</si>
  <si>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</si>
  <si>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</si>
  <si>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</si>
  <si>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</si>
  <si>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</si>
  <si>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</si>
  <si>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</si>
  <si>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</si>
  <si>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</si>
  <si>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</si>
  <si>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</si>
  <si>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</si>
  <si>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</si>
  <si>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</si>
  <si>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</si>
  <si>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</si>
  <si>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</si>
  <si>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</si>
  <si>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</si>
  <si>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</si>
  <si>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</si>
  <si>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</si>
  <si>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</si>
  <si>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</si>
  <si>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</si>
  <si>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</si>
  <si>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</si>
  <si>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</si>
  <si>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</si>
  <si>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</si>
  <si>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</si>
  <si>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</si>
  <si>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</si>
  <si>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</si>
  <si>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</si>
  <si>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</si>
  <si>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</si>
  <si>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</si>
  <si>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</si>
  <si>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</si>
  <si>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</si>
  <si>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</si>
  <si>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</si>
  <si>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</si>
  <si>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</si>
  <si>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</si>
  <si>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</si>
  <si>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</si>
  <si>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</si>
  <si>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</si>
  <si>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</si>
  <si>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</si>
  <si>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</si>
  <si>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</si>
  <si>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</si>
  <si>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</si>
  <si>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</si>
  <si>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</si>
  <si>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</si>
  <si>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</si>
  <si>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</si>
  <si>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</si>
  <si>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</si>
  <si>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</si>
  <si>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</si>
  <si>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</si>
  <si>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</si>
  <si>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</si>
  <si>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</si>
  <si>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</si>
  <si>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</si>
  <si>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</si>
  <si>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</si>
  <si>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</si>
  <si>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</si>
  <si>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</si>
  <si>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</si>
  <si>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</si>
  <si>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</si>
  <si>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</si>
  <si>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</si>
  <si>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</si>
  <si>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</si>
  <si>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</si>
  <si>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</si>
  <si>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</si>
  <si>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</si>
  <si>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</si>
  <si>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</si>
  <si>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</si>
  <si>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</si>
  <si>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</si>
  <si>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</si>
  <si>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</si>
  <si>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</si>
  <si>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</si>
  <si>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</si>
  <si>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</si>
  <si>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</si>
  <si>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</si>
  <si>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</si>
  <si>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</si>
  <si>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</si>
  <si>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</si>
  <si>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</si>
  <si>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</si>
  <si>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</si>
  <si>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</si>
  <si>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</si>
  <si>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</si>
  <si>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</si>
  <si>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</si>
  <si>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</si>
  <si>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</si>
  <si>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</si>
  <si>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</si>
  <si>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</si>
  <si>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</si>
  <si>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</si>
  <si>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</si>
  <si>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</si>
  <si>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</si>
  <si>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</si>
  <si>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</si>
  <si>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</si>
  <si>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</si>
  <si>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</si>
  <si>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</si>
  <si>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</si>
  <si>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</si>
  <si>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</si>
  <si>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</si>
  <si>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</si>
  <si>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</si>
  <si>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</si>
  <si>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</si>
  <si>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</si>
  <si>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</si>
  <si>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</si>
  <si>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</si>
  <si>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</si>
  <si>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</si>
  <si>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</si>
  <si>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</si>
  <si>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</si>
  <si>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</si>
  <si>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</si>
  <si>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</si>
  <si>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</si>
  <si>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</si>
  <si>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</si>
  <si>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</si>
  <si>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</si>
  <si>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</si>
  <si>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</si>
  <si>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</si>
  <si>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</si>
  <si>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</si>
  <si>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</si>
  <si>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</si>
  <si>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</si>
  <si>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</si>
  <si>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</si>
  <si>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</si>
  <si>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</si>
  <si>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</si>
  <si>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</si>
  <si>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</si>
  <si>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</si>
  <si>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</si>
  <si>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</si>
  <si>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</si>
  <si>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</si>
  <si>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</si>
  <si>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</si>
  <si>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</si>
  <si>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</si>
  <si>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</si>
  <si>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</si>
  <si>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</si>
  <si>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</si>
  <si>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</si>
  <si>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</si>
  <si>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</si>
  <si>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</si>
  <si>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</si>
  <si>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</si>
  <si>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</si>
  <si>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</si>
  <si>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</si>
  <si>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</si>
  <si>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</si>
  <si>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</si>
  <si>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</si>
  <si>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</si>
  <si>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</si>
  <si>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</si>
  <si>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</si>
  <si>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</si>
  <si>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</si>
  <si>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</si>
  <si>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</si>
  <si>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</si>
  <si>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</si>
  <si>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</si>
  <si>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</si>
  <si>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</si>
  <si>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</si>
  <si>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</si>
  <si>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</si>
  <si>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</si>
  <si>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</si>
  <si>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</si>
  <si>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</si>
  <si>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</si>
  <si>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</si>
  <si>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</si>
  <si>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</si>
  <si>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</si>
  <si>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</si>
  <si>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</si>
  <si>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</si>
  <si>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</si>
  <si>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</si>
  <si>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</si>
  <si>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</si>
  <si>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</si>
  <si>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</si>
  <si>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</si>
  <si>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</si>
  <si>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</si>
  <si>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</si>
  <si>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</si>
  <si>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</si>
  <si>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</si>
  <si>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</si>
  <si>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</si>
  <si>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</si>
  <si>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</si>
  <si>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</si>
  <si>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</si>
  <si>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</si>
  <si>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</si>
  <si>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</si>
  <si>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</si>
  <si>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</si>
  <si>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</si>
  <si>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</si>
  <si>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</si>
  <si>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</si>
  <si>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</si>
  <si>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</si>
  <si>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</si>
  <si>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</si>
  <si>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</si>
  <si>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</si>
  <si>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</si>
  <si>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</si>
  <si>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</si>
  <si>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</si>
  <si>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</si>
  <si>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</si>
  <si>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</si>
  <si>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</si>
  <si>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</si>
  <si>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</si>
  <si>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</si>
  <si>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</si>
  <si>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</si>
  <si>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</si>
  <si>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</si>
  <si>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</si>
  <si>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</si>
  <si>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</si>
  <si>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</si>
  <si>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</si>
  <si>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</si>
  <si>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</si>
  <si>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</si>
  <si>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</si>
  <si>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</si>
  <si>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</si>
  <si>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</si>
  <si>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</si>
  <si>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</si>
  <si>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</si>
  <si>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</si>
  <si>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</si>
  <si>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</si>
  <si>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</si>
  <si>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</si>
  <si>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</si>
  <si>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</si>
  <si>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</si>
  <si>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</si>
  <si>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</si>
  <si>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</si>
  <si>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</si>
  <si>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</si>
  <si>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</si>
  <si>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</si>
  <si>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</si>
  <si>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</si>
  <si>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</si>
  <si>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</si>
  <si>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</si>
  <si>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</si>
  <si>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</si>
  <si>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</si>
  <si>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</si>
  <si>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</si>
  <si>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</si>
  <si>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</si>
  <si>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</si>
  <si>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</si>
  <si>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</si>
  <si>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</si>
  <si>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</si>
  <si>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</si>
  <si>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</si>
  <si>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</si>
  <si>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</si>
  <si>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</si>
  <si>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</si>
  <si>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</si>
  <si>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</si>
  <si>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</si>
  <si>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</si>
  <si>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</si>
  <si>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</si>
  <si>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</si>
  <si>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</si>
  <si>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</si>
  <si>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</si>
  <si>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</si>
  <si>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</si>
  <si>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</si>
  <si>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</si>
  <si>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</si>
  <si>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</si>
  <si>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</si>
  <si>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</si>
  <si>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</si>
  <si>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</si>
  <si>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</si>
  <si>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</si>
  <si>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</si>
  <si>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</si>
  <si>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</si>
  <si>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</si>
  <si>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</si>
  <si>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</si>
  <si>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</si>
  <si>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</si>
  <si>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</si>
  <si>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</si>
  <si>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</si>
  <si>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</si>
  <si>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</si>
  <si>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</si>
  <si>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</si>
  <si>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</si>
  <si>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</si>
  <si>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</si>
  <si>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</si>
  <si>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</si>
  <si>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</si>
  <si>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</si>
  <si>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</si>
  <si>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</si>
  <si>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</si>
  <si>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</si>
  <si>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</si>
  <si>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</si>
  <si>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</si>
  <si>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</si>
  <si>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</si>
  <si>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</si>
  <si>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</si>
  <si>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</si>
  <si>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</si>
  <si>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</si>
  <si>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</si>
  <si>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</si>
  <si>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</si>
  <si>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</si>
  <si>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</si>
  <si>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</si>
  <si>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</si>
  <si>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</si>
  <si>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</si>
  <si>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</si>
  <si>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</si>
  <si>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</si>
  <si>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</si>
  <si>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</si>
  <si>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</si>
  <si>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</si>
  <si>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</si>
  <si>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</si>
  <si>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</si>
  <si>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</si>
  <si>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</si>
  <si>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</si>
  <si>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</si>
  <si>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</si>
  <si>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</si>
  <si>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</si>
  <si>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</si>
  <si>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</si>
  <si>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</si>
  <si>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</si>
  <si>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</si>
  <si>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</si>
  <si>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</si>
  <si>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</si>
  <si>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</si>
  <si>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</si>
  <si>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</si>
  <si>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</si>
  <si>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</si>
  <si>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</si>
  <si>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</si>
  <si>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</si>
  <si>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</si>
  <si>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</si>
  <si>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</si>
  <si>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</si>
  <si>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</si>
  <si>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</si>
  <si>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</si>
  <si>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</si>
  <si>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</si>
  <si>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</si>
  <si>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</si>
  <si>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</si>
  <si>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</si>
  <si>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</si>
  <si>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</si>
  <si>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</si>
  <si>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</si>
  <si>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</si>
  <si>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</si>
  <si>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</si>
  <si>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</si>
  <si>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</si>
  <si>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</si>
  <si>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</si>
  <si>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</si>
  <si>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</si>
  <si>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</si>
  <si>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</si>
  <si>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</si>
  <si>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</si>
  <si>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</si>
  <si>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</si>
  <si>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</si>
  <si>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</si>
  <si>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</si>
  <si>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</si>
  <si>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</si>
  <si>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</si>
  <si>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</si>
  <si>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</si>
  <si>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</si>
  <si>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</si>
  <si>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</si>
  <si>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</si>
  <si>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</si>
  <si>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</si>
  <si>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</si>
  <si>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</si>
  <si>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</si>
  <si>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</si>
  <si>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</si>
  <si>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</si>
  <si>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</si>
  <si>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</si>
  <si>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</si>
  <si>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</si>
  <si>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</si>
  <si>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</si>
  <si>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</si>
  <si>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</si>
  <si>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</si>
  <si>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</si>
  <si>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</si>
  <si>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</si>
  <si>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</si>
  <si>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</si>
  <si>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</si>
  <si>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</si>
  <si>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</si>
  <si>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</si>
  <si>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</si>
  <si>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</si>
  <si>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</si>
  <si>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</si>
  <si>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</si>
  <si>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</si>
  <si>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</si>
  <si>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</si>
  <si>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</si>
  <si>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</si>
  <si>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</si>
  <si>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</si>
  <si>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</si>
  <si>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</si>
  <si>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</si>
  <si>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</si>
  <si>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</si>
  <si>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</si>
  <si>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</si>
  <si>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</si>
  <si>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</si>
  <si>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</si>
  <si>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</si>
  <si>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</si>
  <si>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</si>
  <si>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</si>
  <si>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</si>
  <si>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</si>
  <si>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</si>
  <si>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</si>
  <si>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</si>
  <si>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</si>
  <si>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</si>
  <si>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</si>
  <si>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</si>
  <si>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</si>
  <si>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</si>
  <si>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</si>
  <si>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</si>
  <si>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</si>
  <si>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</si>
  <si>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</si>
  <si>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</si>
  <si>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</si>
  <si>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</si>
  <si>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</si>
  <si>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</si>
  <si>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</si>
  <si>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</si>
  <si>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</si>
  <si>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</si>
  <si>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</si>
  <si>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</si>
  <si>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</si>
  <si>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</si>
  <si>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</si>
  <si>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</si>
  <si>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</si>
  <si>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</si>
  <si>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</si>
  <si>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</si>
  <si>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</si>
  <si>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</si>
  <si>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</si>
  <si>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</si>
  <si>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</si>
  <si>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</si>
  <si>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</si>
  <si>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</si>
  <si>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</si>
  <si>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</si>
  <si>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</si>
  <si>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</si>
  <si>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</si>
  <si>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</si>
  <si>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</si>
  <si>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</si>
  <si>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</si>
  <si>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</si>
  <si>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</si>
  <si>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</si>
  <si>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</si>
  <si>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</si>
  <si>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</si>
  <si>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</si>
  <si>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</si>
  <si>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</si>
  <si>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</si>
  <si>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</si>
  <si>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</si>
  <si>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</si>
  <si>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</si>
  <si>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</si>
  <si>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</si>
  <si>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</si>
  <si>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</si>
  <si>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</si>
  <si>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</si>
  <si>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</si>
  <si>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</si>
  <si>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</si>
  <si>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</si>
  <si>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</si>
  <si>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</si>
  <si>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</si>
  <si>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</si>
  <si>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</si>
  <si>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</si>
  <si>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</si>
  <si>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</si>
  <si>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</si>
  <si>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</si>
  <si>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</si>
  <si>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</si>
  <si>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</si>
  <si>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</si>
  <si>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</si>
  <si>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</si>
  <si>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</si>
  <si>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</si>
  <si>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</si>
  <si>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</si>
  <si>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</si>
  <si>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</si>
  <si>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</si>
  <si>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</si>
  <si>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</si>
  <si>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</si>
  <si>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</si>
  <si>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</si>
  <si>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</si>
  <si>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</si>
  <si>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</si>
  <si>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</si>
  <si>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</si>
  <si>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</si>
  <si>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</si>
  <si>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</si>
  <si>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</si>
  <si>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</si>
  <si>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</si>
  <si>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</si>
  <si>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</si>
  <si>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</si>
  <si>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</si>
  <si>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</si>
  <si>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</si>
  <si>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</si>
  <si>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</si>
  <si>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</si>
  <si>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</si>
  <si>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</si>
  <si>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</si>
  <si>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</si>
  <si>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</si>
  <si>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</si>
  <si>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</si>
  <si>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</si>
  <si>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</si>
  <si>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</si>
  <si>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</si>
  <si>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</si>
  <si>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</si>
  <si>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</si>
  <si>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</si>
  <si>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</si>
  <si>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</si>
  <si>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</si>
  <si>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</si>
  <si>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</si>
  <si>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</si>
  <si>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</si>
  <si>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</si>
  <si>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</si>
  <si>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</si>
  <si>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</si>
  <si>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</si>
  <si>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</si>
  <si>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</si>
  <si>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</si>
  <si>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</si>
  <si>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</si>
  <si>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</si>
  <si>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</si>
  <si>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</si>
  <si>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</si>
  <si>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</si>
  <si>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</si>
  <si>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</si>
  <si>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</si>
  <si>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</si>
  <si>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</si>
  <si>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</si>
  <si>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</si>
  <si>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</si>
  <si>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</si>
  <si>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</si>
  <si>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</si>
  <si>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</si>
  <si>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</si>
  <si>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</si>
  <si>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</si>
  <si>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</si>
  <si>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</si>
  <si>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</si>
  <si>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</si>
  <si>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</si>
  <si>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</si>
  <si>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</si>
  <si>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</si>
  <si>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</si>
  <si>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</si>
  <si>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</si>
  <si>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</si>
  <si>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</si>
  <si>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</si>
  <si>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</si>
  <si>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</si>
  <si>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</si>
  <si>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</si>
  <si>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</si>
  <si>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</si>
  <si>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</si>
  <si>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</si>
  <si>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</si>
  <si>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</si>
  <si>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</si>
  <si>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</si>
  <si>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</si>
  <si>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</si>
  <si>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</si>
  <si>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</si>
  <si>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</si>
  <si>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</si>
  <si>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</si>
  <si>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</si>
  <si>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</si>
  <si>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</si>
  <si>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</si>
  <si>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</si>
  <si>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</si>
  <si>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</si>
  <si>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</si>
  <si>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</si>
  <si>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</si>
  <si>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</si>
  <si>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</si>
  <si>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</si>
  <si>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</si>
  <si>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</si>
  <si>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</si>
  <si>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</si>
  <si>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</si>
  <si>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</si>
  <si>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</si>
  <si>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</si>
  <si>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</si>
  <si>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</si>
  <si>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</si>
  <si>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</si>
  <si>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</si>
  <si>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</si>
  <si>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</si>
  <si>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</si>
  <si>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</si>
  <si>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</si>
  <si>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</si>
  <si>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</si>
  <si>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</si>
  <si>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</si>
  <si>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</si>
  <si>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</si>
  <si>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</si>
  <si>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</si>
  <si>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</si>
  <si>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</si>
  <si>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</si>
  <si>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</si>
  <si>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</si>
  <si>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</si>
  <si>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</si>
  <si>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</si>
  <si>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</si>
  <si>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</si>
  <si>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</si>
  <si>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</si>
  <si>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</si>
  <si>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</si>
  <si>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</si>
  <si>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</si>
  <si>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</si>
  <si>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</si>
  <si>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</si>
  <si>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</si>
  <si>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</si>
  <si>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</si>
  <si>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</si>
  <si>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</si>
  <si>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</si>
  <si>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</si>
  <si>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</si>
  <si>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</si>
  <si>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</si>
  <si>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</si>
  <si>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</si>
  <si>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</si>
  <si>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</si>
  <si>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</si>
  <si>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</si>
  <si>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</si>
  <si>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</si>
  <si>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</si>
  <si>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</si>
  <si>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</si>
  <si>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</si>
  <si>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</si>
  <si>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</si>
  <si>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</si>
  <si>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</si>
  <si>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</si>
  <si>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</si>
  <si>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</si>
  <si>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</si>
  <si>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</si>
  <si>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</si>
  <si>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</si>
  <si>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</si>
  <si>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</si>
  <si>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</si>
  <si>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</si>
  <si>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</si>
  <si>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</si>
  <si>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</si>
  <si>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</si>
  <si>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</si>
  <si>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</si>
  <si>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</si>
  <si>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</si>
  <si>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</si>
  <si>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</si>
  <si>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</si>
  <si>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</si>
  <si>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</si>
  <si>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</si>
  <si>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</si>
  <si>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</si>
  <si>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</si>
  <si>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</si>
  <si>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</si>
  <si>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</si>
  <si>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</si>
  <si>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</si>
  <si>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</si>
  <si>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</si>
  <si>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</si>
  <si>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</si>
  <si>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</si>
  <si>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</si>
  <si>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</si>
  <si>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</si>
  <si>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</si>
  <si>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</si>
  <si>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</si>
  <si>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</si>
  <si>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</si>
  <si>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</si>
  <si>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</si>
  <si>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</si>
  <si>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</si>
  <si>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</si>
  <si>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</si>
  <si>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</si>
  <si>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</si>
  <si>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</si>
  <si>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</si>
  <si>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</si>
  <si>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</si>
  <si>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</si>
  <si>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</si>
  <si>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</si>
  <si>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</si>
  <si>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</si>
  <si>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</si>
  <si>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</si>
  <si>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</si>
  <si>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</si>
  <si>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</si>
  <si>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</si>
  <si>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</si>
  <si>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</si>
  <si>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</si>
  <si>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</si>
  <si>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</si>
  <si>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</si>
  <si>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</si>
  <si>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</si>
  <si>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</si>
  <si>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</si>
  <si>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</si>
  <si>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</si>
  <si>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</si>
  <si>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</si>
  <si>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</si>
  <si>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</si>
  <si>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</si>
  <si>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</si>
  <si>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</si>
  <si>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</si>
  <si>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</si>
  <si>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</si>
  <si>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</si>
  <si>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</si>
  <si>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</si>
  <si>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</si>
  <si>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</si>
  <si>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</si>
  <si>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</si>
  <si>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</si>
  <si>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</si>
  <si>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</si>
  <si>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</si>
  <si>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</si>
  <si>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</si>
  <si>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</si>
  <si>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</si>
  <si>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</si>
  <si>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</si>
  <si>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</si>
  <si>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</si>
  <si>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</si>
  <si>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</si>
  <si>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</si>
  <si>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</si>
  <si>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</si>
  <si>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</si>
  <si>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</si>
  <si>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</si>
  <si>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</si>
  <si>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</si>
  <si>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</si>
  <si>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</si>
  <si>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</si>
  <si>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</si>
  <si>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</si>
  <si>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</si>
  <si>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</si>
  <si>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</si>
  <si>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</si>
  <si>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</si>
  <si>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</si>
  <si>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</si>
  <si>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</si>
  <si>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</si>
  <si>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</si>
  <si>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</si>
  <si>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</si>
  <si>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</si>
  <si>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</si>
  <si>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</si>
  <si>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</si>
  <si>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</si>
  <si>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</si>
  <si>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</si>
  <si>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</si>
  <si>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</si>
  <si>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</si>
  <si>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</si>
  <si>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</si>
  <si>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</si>
  <si>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</si>
  <si>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</si>
  <si>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</si>
  <si>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</si>
  <si>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</si>
  <si>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</si>
  <si>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</si>
  <si>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</si>
  <si>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</si>
  <si>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</si>
  <si>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</si>
  <si>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</si>
  <si>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</si>
  <si>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</si>
  <si>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</si>
  <si>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</si>
  <si>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</si>
  <si>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</si>
  <si>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</si>
  <si>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</si>
  <si>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</si>
  <si>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</si>
  <si>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</si>
  <si>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</si>
  <si>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</si>
  <si>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</si>
  <si>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</si>
  <si>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</si>
  <si>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</si>
  <si>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</si>
  <si>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</si>
  <si>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</si>
  <si>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</si>
  <si>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</si>
  <si>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</si>
  <si>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</si>
  <si>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</si>
  <si>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</si>
  <si>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</si>
  <si>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</si>
  <si>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</si>
  <si>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</si>
  <si>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</si>
  <si>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</si>
  <si>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</si>
  <si>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</si>
  <si>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</si>
  <si>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</si>
  <si>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</si>
  <si>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</si>
  <si>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</si>
  <si>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</si>
  <si>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</si>
  <si>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</si>
  <si>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</si>
  <si>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</si>
  <si>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</si>
  <si>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</si>
  <si>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</si>
  <si>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</si>
  <si>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</si>
  <si>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</si>
  <si>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</si>
  <si>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</si>
  <si>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</si>
  <si>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</si>
  <si>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</si>
  <si>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</si>
  <si>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</si>
  <si>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</si>
  <si>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</si>
  <si>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</si>
  <si>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</si>
  <si>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</si>
  <si>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</si>
  <si>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</si>
  <si>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</si>
  <si>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</si>
  <si>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</si>
  <si>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</si>
  <si>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</si>
  <si>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</si>
  <si>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</si>
  <si>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</si>
  <si>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</si>
  <si>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</si>
  <si>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</si>
  <si>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</si>
  <si>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</si>
  <si>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</si>
  <si>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</si>
  <si>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</si>
  <si>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</si>
  <si>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</si>
  <si>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</si>
  <si>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</si>
  <si>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</si>
  <si>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</si>
  <si>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</si>
  <si>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</si>
  <si>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</si>
  <si>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</si>
  <si>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</si>
  <si>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</si>
  <si>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</si>
  <si>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</si>
  <si>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</si>
  <si>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</si>
  <si>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</si>
  <si>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</si>
  <si>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</si>
  <si>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</si>
  <si>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</si>
  <si>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</si>
  <si>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</si>
  <si>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</si>
  <si>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</si>
  <si>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</si>
  <si>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</si>
  <si>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</si>
  <si>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</si>
  <si>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</si>
  <si>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</si>
  <si>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</si>
  <si>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</si>
  <si>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</si>
  <si>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</si>
  <si>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</si>
  <si>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</si>
  <si>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</si>
  <si>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</si>
  <si>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</si>
  <si>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</si>
  <si>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</si>
  <si>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</si>
  <si>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</si>
  <si>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</si>
  <si>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</si>
  <si>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</si>
  <si>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</si>
  <si>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</si>
  <si>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</si>
  <si>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</si>
  <si>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</si>
  <si>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</si>
  <si>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</si>
  <si>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</si>
  <si>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</si>
  <si>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</si>
  <si>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</si>
  <si>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</si>
  <si>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</si>
  <si>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</si>
  <si>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</si>
  <si>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</si>
  <si>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</si>
  <si>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</si>
  <si>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</si>
  <si>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</si>
  <si>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</si>
  <si>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</si>
  <si>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</si>
  <si>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</si>
  <si>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</si>
  <si>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</si>
  <si>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</si>
  <si>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</si>
  <si>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</si>
  <si>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</si>
  <si>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</si>
  <si>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</si>
  <si>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</si>
  <si>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</si>
  <si>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</si>
  <si>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</si>
  <si>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</si>
  <si>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</si>
  <si>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</si>
  <si>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</si>
  <si>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</si>
  <si>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</si>
  <si>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</si>
  <si>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</si>
  <si>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</si>
  <si>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</si>
  <si>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</si>
  <si>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</si>
  <si>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</si>
  <si>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</si>
  <si>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</si>
  <si>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</si>
  <si>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</si>
  <si>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</si>
  <si>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</si>
  <si>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</si>
  <si>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</si>
  <si>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</si>
  <si>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</si>
  <si>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</si>
  <si>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</si>
  <si>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</si>
  <si>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</si>
  <si>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</si>
  <si>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</si>
  <si>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</si>
  <si>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</si>
  <si>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</si>
  <si>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</si>
  <si>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</si>
  <si>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</si>
  <si>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</si>
  <si>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</si>
  <si>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</si>
  <si>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</si>
  <si>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</si>
  <si>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</si>
  <si>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</si>
  <si>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</si>
  <si>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</si>
  <si>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</si>
  <si>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</si>
  <si>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</si>
  <si>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</si>
  <si>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</si>
  <si>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</si>
  <si>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</si>
  <si>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</si>
  <si>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</si>
  <si>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</si>
  <si>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</si>
  <si>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</si>
  <si>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</si>
  <si>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</si>
  <si>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</si>
  <si>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</si>
  <si>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</si>
  <si>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</si>
  <si>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</si>
  <si>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</si>
  <si>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</si>
  <si>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</si>
  <si>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</si>
  <si>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</si>
  <si>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</si>
  <si>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</si>
  <si>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</si>
  <si>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</si>
  <si>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</si>
  <si>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</si>
  <si>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</si>
  <si>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</si>
  <si>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</si>
  <si>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</si>
  <si>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</si>
  <si>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</si>
  <si>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</si>
  <si>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</si>
  <si>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</si>
  <si>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</si>
  <si>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</si>
  <si>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</si>
  <si>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</si>
  <si>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</si>
  <si>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</si>
  <si>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</si>
  <si>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</si>
  <si>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</si>
  <si>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</si>
  <si>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</si>
  <si>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</si>
  <si>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</si>
  <si>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</si>
  <si>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</si>
  <si>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</si>
  <si>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</si>
  <si>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</si>
  <si>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</si>
  <si>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</si>
  <si>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</si>
  <si>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</si>
  <si>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</si>
  <si>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</si>
  <si>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</si>
  <si>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</si>
  <si>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</si>
  <si>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</si>
  <si>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</si>
  <si>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</si>
  <si>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</si>
  <si>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</si>
  <si>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</si>
  <si>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</si>
  <si>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</si>
  <si>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</si>
  <si>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</si>
  <si>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</si>
  <si>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</si>
  <si>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</si>
  <si>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</si>
  <si>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</si>
  <si>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</si>
  <si>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</si>
  <si>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</si>
  <si>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</si>
  <si>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</si>
  <si>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</si>
  <si>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</si>
  <si>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</si>
  <si>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</si>
  <si>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</si>
  <si>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</si>
  <si>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</si>
  <si>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</si>
  <si>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</si>
  <si>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</si>
  <si>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</si>
  <si>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</si>
  <si>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</si>
  <si>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</si>
  <si>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</si>
  <si>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</si>
  <si>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</si>
  <si>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</si>
  <si>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</si>
  <si>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</si>
  <si>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</si>
  <si>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</si>
  <si>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</si>
  <si>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</si>
  <si>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</si>
  <si>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</si>
  <si>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</si>
  <si>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</si>
  <si>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</si>
  <si>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</si>
  <si>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</si>
  <si>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</si>
  <si>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</si>
  <si>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</si>
  <si>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</si>
  <si>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</si>
  <si>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</si>
  <si>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</si>
  <si>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</si>
  <si>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</si>
  <si>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</si>
  <si>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</si>
  <si>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</si>
  <si>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</si>
  <si>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</si>
  <si>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</si>
  <si>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</si>
  <si>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</si>
  <si>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</si>
  <si>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</si>
  <si>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</si>
  <si>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</si>
  <si>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</si>
  <si>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</si>
  <si>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</si>
  <si>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</si>
  <si>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</si>
  <si>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</si>
  <si>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</si>
  <si>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</si>
  <si>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</si>
  <si>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</si>
  <si>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</si>
  <si>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</si>
  <si>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</si>
  <si>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</si>
  <si>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</si>
  <si>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</si>
  <si>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</si>
  <si>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</si>
  <si>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</si>
  <si>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</si>
  <si>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</si>
  <si>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</si>
  <si>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</si>
  <si>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</si>
  <si>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</si>
  <si>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</si>
  <si>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</si>
  <si>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</si>
  <si>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</si>
  <si>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</si>
  <si>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</si>
  <si>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</si>
  <si>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</si>
  <si>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</si>
  <si>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</si>
  <si>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</si>
  <si>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</si>
  <si>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</si>
  <si>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</si>
  <si>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</si>
  <si>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</si>
  <si>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</si>
  <si>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</si>
  <si>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</si>
  <si>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</si>
  <si>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</si>
  <si>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</si>
  <si>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</si>
  <si>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</si>
  <si>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</si>
  <si>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</si>
  <si>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</si>
  <si>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</si>
  <si>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</si>
  <si>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</si>
  <si>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</si>
  <si>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</si>
  <si>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</si>
  <si>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</si>
  <si>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</si>
  <si>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</si>
  <si>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</si>
  <si>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</si>
  <si>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</si>
  <si>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</si>
  <si>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</si>
  <si>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</si>
  <si>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</si>
  <si>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</si>
  <si>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</si>
  <si>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</si>
  <si>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</si>
  <si>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</si>
  <si>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</si>
  <si>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</si>
  <si>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</si>
  <si>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</si>
  <si>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</si>
  <si>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</si>
  <si>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</si>
  <si>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</si>
  <si>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</si>
  <si>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</si>
  <si>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</si>
  <si>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</si>
  <si>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</si>
  <si>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</si>
  <si>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</si>
  <si>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</si>
  <si>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</si>
  <si>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</si>
  <si>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</si>
  <si>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</si>
  <si>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</si>
  <si>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</si>
  <si>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</si>
  <si>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</si>
  <si>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</si>
  <si>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</si>
  <si>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</si>
  <si>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</si>
  <si>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</si>
  <si>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</si>
  <si>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</si>
  <si>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</si>
  <si>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</si>
  <si>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</si>
  <si>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</si>
  <si>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</si>
  <si>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</si>
  <si>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</si>
  <si>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</si>
  <si>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</si>
  <si>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</si>
  <si>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</si>
  <si>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</si>
  <si>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</si>
  <si>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</si>
  <si>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</si>
  <si>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</si>
  <si>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</si>
  <si>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</si>
  <si>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</si>
  <si>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</si>
  <si>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</si>
  <si>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</si>
  <si>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</si>
  <si>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</si>
  <si>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</si>
  <si>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</si>
  <si>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</si>
  <si>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</si>
  <si>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</si>
  <si>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</si>
  <si>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</si>
  <si>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</si>
  <si>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</si>
  <si>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</si>
  <si>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</si>
  <si>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</si>
  <si>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</si>
  <si>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</si>
  <si>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</si>
  <si>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</si>
  <si>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</si>
  <si>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</si>
  <si>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</si>
  <si>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</si>
  <si>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</si>
  <si>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</si>
  <si>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</si>
  <si>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</si>
  <si>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</si>
  <si>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</si>
  <si>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</si>
  <si>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</si>
  <si>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</si>
  <si>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</si>
  <si>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</si>
  <si>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</si>
  <si>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</si>
  <si>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</si>
  <si>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</si>
  <si>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</si>
  <si>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</si>
  <si>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</si>
  <si>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</si>
  <si>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</si>
  <si>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</si>
  <si>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</si>
  <si>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</si>
  <si>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</si>
  <si>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</si>
  <si>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</si>
  <si>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</si>
  <si>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</si>
  <si>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</si>
  <si>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</si>
  <si>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</si>
  <si>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</si>
  <si>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</si>
  <si>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</si>
  <si>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</si>
  <si>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</si>
  <si>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</si>
  <si>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</si>
  <si>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</si>
  <si>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</si>
  <si>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</si>
  <si>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</si>
  <si>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</si>
  <si>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</si>
  <si>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</si>
  <si>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</si>
  <si>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</si>
  <si>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</si>
  <si>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</si>
  <si>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</si>
  <si>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</si>
  <si>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</si>
  <si>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</si>
  <si>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</si>
  <si>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</si>
  <si>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</si>
  <si>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</si>
  <si>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</si>
  <si>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</si>
  <si>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</si>
  <si>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</si>
  <si>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</si>
  <si>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</si>
  <si>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</si>
  <si>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</si>
  <si>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</si>
  <si>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</si>
  <si>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</si>
  <si>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</si>
  <si>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</si>
  <si>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</si>
  <si>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</si>
  <si>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</si>
  <si>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</si>
  <si>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</si>
  <si>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</si>
  <si>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</si>
  <si>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</si>
  <si>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</si>
  <si>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</si>
  <si>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</si>
  <si>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</si>
  <si>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</si>
  <si>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</si>
  <si>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</si>
  <si>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</si>
  <si>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</si>
  <si>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</si>
  <si>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</si>
  <si>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</si>
  <si>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</si>
  <si>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</si>
  <si>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</si>
  <si>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</si>
  <si>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</si>
  <si>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</si>
  <si>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</si>
  <si>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</si>
  <si>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</si>
  <si>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</si>
  <si>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</si>
  <si>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</si>
  <si>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</si>
  <si>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</si>
  <si>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</si>
  <si>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</si>
  <si>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</si>
  <si>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</si>
  <si>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</si>
  <si>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</si>
  <si>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</si>
  <si>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</si>
  <si>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</si>
  <si>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</si>
  <si>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</si>
  <si>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</si>
  <si>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</si>
  <si>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</si>
  <si>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</si>
  <si>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</si>
  <si>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</si>
  <si>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</si>
  <si>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</si>
  <si>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</si>
  <si>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</si>
  <si>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</si>
  <si>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</si>
  <si>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</si>
  <si>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</si>
  <si>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</si>
  <si>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</si>
  <si>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</si>
  <si>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</si>
  <si>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</si>
  <si>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</si>
  <si>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</si>
  <si>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</si>
  <si>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</si>
  <si>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</si>
  <si>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</si>
  <si>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</si>
  <si>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</si>
  <si>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</si>
  <si>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</si>
  <si>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</si>
  <si>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</si>
  <si>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</si>
  <si>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</si>
  <si>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</si>
  <si>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</si>
  <si>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</si>
  <si>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</si>
  <si>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</si>
  <si>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</si>
  <si>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</si>
  <si>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</si>
  <si>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</si>
  <si>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</si>
  <si>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</si>
  <si>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</si>
  <si>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</si>
  <si>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</si>
  <si>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</si>
  <si>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</si>
  <si>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</si>
  <si>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</si>
  <si>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</si>
  <si>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</si>
  <si>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</si>
  <si>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</si>
  <si>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</si>
  <si>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</si>
  <si>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</si>
  <si>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</si>
  <si>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</si>
  <si>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</si>
  <si>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</si>
  <si>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</si>
  <si>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</si>
  <si>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</si>
  <si>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</si>
  <si>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</si>
  <si>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</si>
  <si>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</si>
  <si>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</si>
  <si>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</si>
  <si>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</si>
  <si>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</si>
  <si>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</si>
  <si>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</si>
  <si>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</si>
  <si>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</si>
  <si>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</si>
  <si>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</si>
  <si>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</si>
  <si>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</si>
  <si>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</si>
  <si>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</si>
  <si>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</si>
  <si>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</si>
  <si>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</si>
  <si>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</si>
  <si>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</si>
  <si>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</si>
  <si>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</si>
  <si>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</si>
  <si>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</si>
  <si>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</si>
  <si>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</si>
  <si>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</si>
  <si>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</si>
  <si>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</si>
  <si>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</si>
  <si>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</si>
  <si>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</si>
  <si>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</si>
  <si>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</si>
  <si>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</si>
  <si>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</si>
  <si>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</si>
  <si>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</si>
  <si>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</si>
  <si>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</si>
  <si>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</si>
  <si>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</si>
  <si>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</si>
  <si>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</si>
  <si>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</si>
  <si>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</si>
  <si>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</si>
  <si>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</si>
  <si>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</si>
  <si>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</si>
  <si>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</si>
  <si>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</si>
  <si>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</si>
  <si>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</si>
  <si>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</si>
  <si>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</si>
  <si>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</si>
  <si>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</si>
  <si>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</si>
  <si>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</si>
  <si>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</si>
  <si>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</si>
  <si>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</si>
  <si>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</si>
  <si>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</si>
  <si>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</si>
  <si>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</si>
  <si>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</si>
  <si>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</si>
  <si>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</si>
  <si>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</si>
  <si>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</si>
  <si>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</si>
  <si>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</si>
  <si>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</si>
  <si>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</si>
  <si>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</si>
  <si>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</si>
  <si>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</si>
  <si>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</si>
  <si>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</si>
  <si>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</si>
  <si>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</si>
  <si>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</si>
  <si>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</si>
  <si>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</si>
  <si>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</si>
  <si>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</si>
  <si>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</si>
  <si>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</si>
  <si>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</si>
  <si>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</si>
  <si>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</si>
  <si>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</si>
  <si>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</si>
  <si>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</si>
  <si>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</si>
  <si>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</si>
  <si>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</si>
  <si>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</si>
  <si>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</si>
  <si>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</si>
  <si>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</si>
  <si>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</si>
  <si>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</si>
  <si>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</si>
  <si>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</si>
  <si>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</si>
  <si>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</si>
  <si>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</si>
  <si>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</si>
  <si>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</si>
  <si>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</si>
  <si>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</si>
  <si>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</si>
  <si>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</si>
  <si>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</si>
  <si>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</si>
  <si>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</si>
  <si>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</si>
  <si>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</si>
  <si>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</si>
  <si>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</si>
  <si>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</si>
  <si>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</si>
  <si>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</si>
  <si>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</si>
  <si>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</si>
  <si>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</si>
  <si>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</si>
  <si>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</si>
  <si>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</si>
  <si>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</si>
  <si>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</si>
  <si>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</si>
  <si>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</si>
  <si>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</si>
  <si>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</si>
  <si>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</si>
  <si>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</si>
  <si>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</si>
  <si>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</si>
  <si>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</si>
  <si>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</si>
  <si>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</si>
  <si>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</si>
  <si>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</si>
  <si>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</si>
  <si>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</si>
  <si>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</si>
  <si>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</si>
  <si>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</si>
  <si>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</si>
  <si>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</si>
  <si>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</si>
  <si>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</si>
  <si>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</si>
  <si>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</si>
  <si>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</si>
  <si>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</si>
  <si>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</si>
  <si>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</si>
  <si>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</si>
  <si>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</si>
  <si>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</si>
  <si>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</si>
  <si>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</si>
  <si>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</si>
  <si>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</si>
  <si>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</si>
  <si>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</si>
  <si>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</si>
  <si>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</si>
  <si>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</si>
  <si>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</si>
  <si>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</si>
  <si>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</si>
  <si>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</si>
  <si>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</si>
  <si>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</si>
  <si>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</si>
  <si>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</si>
  <si>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</si>
  <si>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</si>
  <si>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</si>
  <si>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</si>
  <si>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</si>
  <si>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</si>
  <si>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</si>
  <si>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</si>
  <si>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</si>
  <si>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</si>
  <si>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</si>
  <si>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</si>
  <si>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</si>
  <si>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</si>
  <si>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</si>
  <si>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</si>
  <si>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</si>
  <si>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</si>
  <si>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</si>
  <si>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</si>
  <si>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</si>
  <si>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</si>
  <si>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</si>
  <si>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</si>
  <si>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</si>
  <si>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</si>
  <si>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</si>
  <si>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</si>
  <si>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</si>
  <si>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</si>
  <si>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</si>
  <si>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</si>
  <si>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</si>
  <si>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</si>
  <si>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</si>
  <si>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</si>
  <si>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</si>
  <si>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</si>
  <si>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</si>
  <si>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</si>
  <si>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</si>
  <si>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</si>
  <si>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</si>
  <si>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</si>
  <si>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</si>
  <si>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</si>
  <si>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</si>
  <si>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</si>
  <si>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</si>
  <si>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</si>
  <si>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</si>
  <si>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</si>
  <si>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</si>
  <si>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</si>
  <si>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</si>
  <si>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</si>
  <si>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</si>
  <si>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</si>
  <si>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</si>
  <si>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</si>
  <si>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</si>
  <si>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</si>
  <si>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</si>
  <si>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</si>
  <si>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</si>
  <si>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</si>
  <si>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</si>
  <si>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</si>
  <si>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</si>
  <si>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</si>
  <si>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</si>
  <si>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</si>
  <si>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</si>
  <si>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</si>
  <si>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</si>
  <si>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</si>
  <si>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</si>
  <si>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</si>
  <si>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</si>
  <si>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</si>
  <si>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</si>
  <si>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</si>
  <si>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</si>
  <si>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</si>
  <si>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</si>
  <si>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</si>
  <si>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</si>
  <si>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</si>
  <si>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</si>
  <si>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</si>
  <si>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</si>
  <si>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</si>
  <si>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</si>
  <si>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</si>
  <si>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</si>
  <si>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</si>
  <si>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</si>
  <si>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</si>
  <si>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</si>
  <si>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</si>
  <si>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</si>
  <si>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</si>
  <si>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</si>
  <si>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</si>
  <si>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</si>
  <si>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</si>
  <si>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</si>
  <si>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</si>
  <si>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</si>
  <si>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</si>
  <si>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</si>
  <si>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</si>
  <si>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</si>
  <si>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</si>
  <si>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</si>
  <si>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</si>
  <si>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</si>
  <si>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</si>
  <si>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</si>
  <si>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</si>
  <si>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</si>
  <si>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</si>
  <si>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</si>
  <si>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</si>
  <si>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</si>
  <si>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</si>
  <si>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</si>
  <si>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</si>
  <si>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</si>
  <si>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</si>
  <si>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</si>
  <si>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</si>
  <si>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</si>
  <si>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</si>
  <si>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</si>
  <si>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</si>
  <si>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</si>
  <si>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</si>
  <si>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</si>
  <si>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</si>
  <si>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</si>
  <si>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</si>
  <si>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</si>
  <si>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</si>
  <si>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</si>
  <si>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</si>
  <si>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</si>
  <si>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</si>
  <si>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</si>
  <si>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</si>
  <si>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</si>
  <si>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</si>
  <si>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</si>
  <si>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</si>
  <si>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</si>
  <si>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</si>
  <si>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</si>
  <si>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</si>
  <si>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</si>
  <si>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</si>
  <si>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</si>
  <si>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</si>
  <si>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</si>
  <si>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</si>
  <si>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</si>
  <si>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</si>
  <si>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</si>
  <si>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</si>
  <si>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</si>
  <si>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</si>
  <si>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</si>
  <si>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</si>
  <si>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</si>
  <si>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</si>
  <si>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</si>
  <si>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</si>
  <si>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</si>
  <si>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</si>
  <si>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</si>
  <si>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</si>
  <si>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</si>
  <si>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</si>
  <si>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</si>
  <si>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</si>
  <si>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</si>
  <si>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</si>
  <si>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</si>
  <si>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</si>
  <si>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</si>
  <si>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</si>
  <si>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</si>
  <si>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</si>
  <si>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</si>
  <si>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</si>
  <si>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</si>
  <si>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</si>
  <si>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</si>
  <si>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</si>
  <si>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</si>
  <si>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</si>
  <si>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</si>
  <si>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</si>
  <si>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</si>
  <si>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</si>
  <si>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</si>
  <si>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</si>
  <si>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</si>
  <si>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</si>
  <si>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</si>
  <si>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</si>
  <si>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</si>
  <si>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</si>
  <si>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</si>
  <si>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</si>
  <si>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</si>
  <si>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</si>
  <si>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</si>
  <si>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</si>
  <si>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</si>
  <si>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</si>
  <si>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</si>
  <si>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</si>
  <si>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</si>
  <si>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</si>
  <si>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</si>
  <si>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</si>
  <si>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</si>
  <si>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</si>
  <si>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</si>
  <si>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</si>
  <si>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</si>
  <si>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</si>
  <si>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</si>
  <si>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</si>
  <si>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</si>
  <si>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</si>
  <si>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</si>
  <si>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</si>
  <si>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</si>
  <si>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</si>
  <si>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</si>
  <si>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</si>
  <si>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</si>
  <si>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</si>
  <si>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</si>
  <si>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</si>
  <si>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</si>
  <si>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</si>
  <si>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</si>
  <si>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</si>
  <si>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</si>
  <si>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</si>
  <si>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</si>
  <si>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</si>
  <si>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</si>
  <si>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</si>
  <si>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</si>
  <si>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</si>
  <si>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</si>
  <si>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</si>
  <si>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</si>
  <si>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</si>
  <si>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</si>
  <si>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</si>
  <si>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</si>
  <si>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</si>
  <si>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</si>
  <si>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</si>
  <si>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</si>
  <si>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</si>
  <si>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</si>
  <si>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</si>
  <si>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</si>
  <si>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</si>
  <si>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</si>
  <si>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</si>
  <si>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</si>
  <si>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</si>
  <si>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</si>
  <si>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</si>
  <si>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</si>
  <si>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</si>
  <si>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</si>
  <si>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</si>
  <si>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</si>
  <si>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</si>
  <si>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</si>
  <si>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</si>
  <si>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</si>
  <si>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</si>
  <si>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</si>
  <si>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</si>
  <si>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</si>
  <si>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</si>
  <si>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</si>
  <si>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</si>
  <si>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</si>
  <si>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</si>
  <si>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</si>
  <si>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</si>
  <si>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</si>
  <si>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</si>
  <si>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</si>
  <si>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</si>
  <si>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</si>
  <si>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</si>
  <si>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</si>
  <si>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</si>
  <si>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</si>
  <si>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</si>
  <si>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</si>
  <si>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</si>
  <si>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</si>
  <si>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</si>
  <si>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</si>
  <si>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</si>
  <si>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</si>
  <si>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</si>
  <si>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</si>
  <si>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</si>
  <si>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</si>
  <si>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</si>
  <si>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</si>
  <si>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</si>
  <si>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</si>
  <si>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</si>
  <si>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</si>
  <si>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</si>
  <si>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</si>
  <si>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</si>
  <si>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</si>
  <si>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</si>
  <si>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</si>
  <si>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</si>
  <si>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</si>
  <si>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</si>
  <si>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</si>
  <si>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</si>
  <si>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</si>
  <si>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</si>
  <si>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</si>
  <si>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</si>
  <si>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</si>
  <si>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</si>
  <si>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</si>
  <si>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</si>
  <si>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</si>
  <si>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</si>
  <si>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</si>
  <si>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</si>
  <si>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</si>
  <si>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</si>
  <si>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</si>
  <si>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</si>
  <si>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</si>
  <si>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</si>
  <si>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</si>
  <si>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</si>
  <si>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</si>
  <si>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</si>
  <si>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</si>
  <si>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</si>
  <si>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</si>
  <si>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</si>
  <si>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</si>
  <si>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</si>
  <si>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</si>
  <si>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</si>
  <si>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</si>
  <si>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</si>
  <si>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</si>
  <si>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</si>
  <si>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</si>
  <si>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</si>
  <si>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</si>
  <si>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</si>
  <si>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</si>
  <si>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</si>
  <si>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</si>
  <si>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</si>
  <si>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</si>
  <si>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</si>
  <si>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</si>
  <si>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</si>
  <si>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</si>
  <si>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</si>
  <si>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</si>
  <si>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</si>
  <si>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</si>
  <si>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</si>
  <si>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</si>
  <si>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</si>
  <si>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</si>
  <si>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</si>
  <si>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</si>
  <si>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</si>
  <si>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</si>
  <si>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</si>
  <si>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</si>
  <si>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</si>
  <si>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</si>
  <si>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</si>
  <si>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</si>
  <si>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</si>
  <si>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</si>
  <si>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</si>
  <si>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</si>
  <si>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</si>
  <si>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</si>
  <si>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</si>
  <si>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</si>
  <si>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</si>
  <si>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</si>
  <si>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</si>
  <si>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</si>
  <si>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</si>
  <si>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</si>
  <si>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</si>
  <si>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</si>
  <si>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</si>
  <si>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</si>
  <si>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</si>
  <si>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</si>
  <si>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</si>
  <si>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</si>
  <si>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</si>
  <si>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</si>
  <si>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</si>
  <si>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</si>
  <si>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</si>
  <si>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</si>
  <si>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</si>
  <si>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</si>
  <si>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</si>
  <si>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</si>
  <si>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</si>
  <si>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</si>
  <si>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</si>
  <si>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</si>
  <si>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</si>
  <si>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</si>
  <si>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</si>
  <si>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</si>
  <si>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</si>
  <si>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</si>
  <si>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</si>
  <si>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</si>
  <si>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</si>
  <si>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</si>
  <si>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</si>
  <si>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</si>
  <si>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</si>
  <si>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</si>
  <si>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</si>
  <si>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</si>
  <si>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</si>
  <si>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</si>
  <si>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</si>
  <si>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</si>
  <si>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</si>
  <si>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</si>
  <si>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</si>
  <si>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</si>
  <si>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</si>
  <si>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</si>
  <si>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</si>
  <si>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</si>
  <si>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</si>
  <si>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</si>
  <si>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</si>
  <si>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</si>
  <si>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</si>
  <si>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</si>
  <si>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</si>
  <si>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</si>
  <si>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</si>
  <si>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</si>
  <si>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</si>
  <si>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</si>
  <si>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</si>
  <si>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</si>
  <si>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</si>
  <si>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</si>
  <si>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</si>
  <si>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</si>
  <si>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</si>
  <si>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</si>
  <si>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</si>
  <si>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</si>
  <si>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</si>
  <si>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</si>
  <si>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</si>
  <si>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</si>
  <si>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</si>
  <si>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</si>
  <si>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</si>
  <si>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</si>
  <si>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</si>
  <si>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</si>
  <si>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</si>
  <si>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</si>
  <si>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</si>
  <si>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</si>
  <si>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</si>
  <si>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</si>
  <si>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</si>
  <si>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</si>
  <si>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</si>
  <si>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</si>
  <si>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</si>
  <si>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</si>
  <si>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</si>
  <si>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</si>
  <si>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</si>
  <si>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</si>
  <si>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</si>
  <si>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</si>
  <si>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</si>
  <si>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</si>
  <si>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</si>
  <si>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</si>
  <si>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</si>
  <si>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</si>
  <si>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</si>
  <si>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</si>
  <si>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</si>
  <si>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</si>
  <si>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</si>
  <si>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</si>
  <si>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</si>
  <si>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</si>
  <si>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</si>
  <si>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</si>
  <si>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</si>
  <si>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</si>
  <si>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</si>
  <si>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</si>
  <si>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</si>
  <si>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</si>
  <si>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</si>
  <si>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</si>
  <si>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</si>
  <si>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</si>
  <si>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</si>
  <si>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</si>
  <si>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</si>
  <si>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</si>
  <si>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</si>
  <si>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</si>
  <si>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</si>
  <si>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</si>
  <si>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</si>
  <si>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</si>
  <si>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</si>
  <si>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</si>
  <si>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</si>
  <si>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</si>
  <si>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</si>
  <si>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</si>
  <si>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</si>
  <si>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</si>
  <si>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</si>
  <si>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</si>
  <si>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</si>
  <si>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</si>
  <si>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</si>
  <si>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</si>
  <si>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</si>
  <si>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</si>
  <si>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</si>
  <si>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</si>
  <si>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</si>
  <si>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</si>
  <si>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</si>
  <si>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</si>
  <si>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</si>
  <si>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</si>
  <si>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</si>
  <si>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</si>
  <si>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</si>
  <si>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</si>
  <si>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</si>
  <si>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</si>
  <si>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</si>
  <si>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</si>
  <si>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</si>
  <si>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</si>
  <si>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</si>
  <si>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</si>
  <si>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</si>
  <si>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</si>
  <si>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</si>
  <si>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</si>
  <si>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</si>
  <si>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</si>
  <si>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</si>
  <si>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</si>
  <si>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</si>
  <si>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</si>
  <si>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</si>
  <si>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</si>
  <si>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</si>
  <si>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</si>
  <si>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</si>
  <si>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</si>
  <si>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</si>
  <si>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</si>
  <si>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</si>
  <si>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</si>
  <si>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</si>
  <si>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</si>
  <si>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</si>
  <si>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</si>
  <si>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</si>
  <si>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</si>
  <si>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</si>
  <si>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</si>
  <si>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</si>
  <si>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</si>
  <si>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</si>
  <si>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</si>
  <si>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</si>
  <si>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</si>
  <si>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</si>
  <si>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</si>
  <si>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</si>
  <si>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</si>
  <si>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</si>
  <si>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</si>
  <si>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</si>
  <si>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</si>
  <si>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</si>
  <si>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</si>
  <si>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</si>
  <si>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</si>
  <si>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</si>
  <si>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</si>
  <si>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</si>
  <si>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</si>
  <si>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</si>
  <si>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</si>
  <si>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</si>
  <si>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</si>
  <si>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</si>
  <si>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</si>
  <si>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</si>
  <si>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</si>
  <si>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</si>
  <si>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</si>
  <si>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</si>
  <si>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</si>
  <si>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</si>
  <si>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</si>
  <si>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</si>
  <si>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</si>
  <si>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</si>
  <si>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</si>
  <si>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</si>
  <si>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</si>
  <si>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</si>
  <si>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</si>
  <si>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</si>
  <si>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</si>
  <si>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</si>
  <si>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</si>
  <si>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</si>
  <si>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</si>
  <si>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</si>
  <si>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</si>
  <si>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</si>
  <si>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</si>
  <si>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</si>
  <si>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</si>
  <si>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</si>
  <si>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</si>
  <si>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</si>
  <si>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</si>
  <si>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</si>
  <si>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</si>
  <si>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</si>
  <si>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</si>
  <si>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</si>
  <si>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</si>
  <si>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</si>
  <si>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</si>
  <si>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</si>
  <si>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</si>
  <si>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</si>
  <si>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</si>
  <si>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</si>
  <si>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</si>
  <si>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</si>
  <si>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</si>
  <si>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</si>
  <si>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</si>
  <si>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</si>
  <si>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</si>
  <si>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</si>
  <si>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</si>
  <si>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</si>
  <si>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</si>
  <si>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</si>
  <si>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</si>
  <si>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</si>
  <si>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</si>
  <si>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</si>
  <si>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</si>
  <si>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</si>
  <si>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</si>
  <si>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</si>
  <si>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</si>
  <si>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</si>
  <si>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</si>
  <si>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</si>
  <si>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</si>
  <si>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</si>
  <si>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</si>
  <si>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</si>
  <si>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</si>
  <si>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</si>
  <si>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</si>
  <si>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</si>
  <si>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</si>
  <si>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</si>
  <si>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</si>
  <si>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</si>
  <si>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</si>
  <si>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</si>
  <si>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</si>
  <si>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</si>
  <si>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</si>
  <si>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</si>
  <si>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</si>
  <si>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</si>
  <si>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</si>
  <si>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</si>
  <si>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</si>
  <si>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</si>
  <si>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</si>
  <si>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</si>
  <si>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</si>
  <si>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</si>
  <si>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</si>
  <si>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</si>
  <si>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</si>
  <si>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</si>
  <si>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</si>
  <si>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</si>
  <si>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</si>
  <si>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</si>
  <si>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</si>
  <si>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</si>
  <si>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</si>
  <si>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</si>
  <si>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</si>
  <si>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</si>
  <si>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</si>
  <si>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</si>
  <si>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</si>
  <si>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</si>
  <si>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</si>
  <si>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</si>
  <si>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</si>
  <si>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</si>
  <si>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</si>
  <si>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</si>
  <si>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</si>
  <si>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</si>
  <si>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</si>
  <si>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</si>
  <si>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</si>
  <si>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</si>
  <si>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</si>
  <si>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</si>
  <si>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</si>
  <si>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</si>
  <si>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</si>
  <si>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</si>
  <si>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</si>
  <si>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</si>
  <si>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</si>
  <si>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</si>
  <si>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</si>
  <si>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</si>
  <si>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</si>
  <si>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</si>
  <si>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</si>
  <si>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</si>
  <si>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</si>
  <si>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</si>
  <si>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</si>
  <si>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</si>
  <si>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</si>
  <si>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</si>
  <si>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</si>
  <si>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</si>
  <si>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</si>
  <si>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</si>
  <si>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</si>
  <si>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</si>
  <si>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</si>
  <si>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</si>
  <si>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</si>
  <si>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</si>
  <si>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</si>
  <si>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</si>
  <si>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</si>
  <si>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</si>
  <si>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</si>
  <si>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</si>
  <si>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</si>
  <si>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</si>
  <si>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</si>
  <si>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</si>
  <si>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</si>
  <si>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</si>
  <si>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</si>
  <si>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</si>
  <si>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</si>
  <si>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</si>
  <si>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</si>
  <si>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</si>
  <si>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</si>
  <si>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</si>
  <si>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</si>
  <si>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</si>
  <si>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</si>
  <si>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</si>
  <si>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</si>
  <si>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</si>
  <si>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</si>
  <si>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</si>
  <si>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</si>
  <si>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</si>
  <si>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</si>
  <si>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</si>
  <si>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</si>
  <si>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</si>
  <si>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</si>
  <si>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</si>
  <si>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</si>
  <si>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</si>
  <si>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</si>
  <si>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</si>
  <si>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</si>
  <si>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</si>
  <si>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</si>
  <si>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</si>
  <si>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</si>
  <si>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</si>
  <si>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</si>
  <si>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</si>
  <si>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</si>
  <si>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</si>
  <si>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</si>
  <si>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</si>
  <si>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</si>
  <si>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</si>
  <si>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</si>
  <si>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</si>
  <si>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</si>
  <si>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</si>
  <si>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</si>
  <si>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</si>
  <si>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</si>
  <si>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</si>
  <si>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</si>
  <si>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</si>
  <si>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</si>
  <si>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</si>
  <si>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</si>
  <si>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</si>
  <si>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</si>
  <si>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</si>
  <si>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</si>
  <si>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</si>
  <si>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</si>
  <si>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</si>
  <si>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</si>
  <si>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</si>
  <si>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</si>
  <si>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</si>
  <si>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</si>
  <si>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</si>
  <si>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</si>
  <si>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</si>
  <si>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</si>
  <si>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</si>
  <si>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</si>
  <si>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</si>
  <si>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</si>
  <si>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</si>
  <si>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</si>
  <si>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</si>
  <si>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</si>
  <si>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</si>
  <si>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</si>
  <si>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</si>
  <si>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</si>
  <si>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</si>
  <si>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</si>
  <si>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</si>
  <si>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</si>
  <si>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</si>
  <si>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</si>
  <si>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</si>
  <si>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</si>
  <si>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</si>
  <si>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</si>
  <si>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</si>
  <si>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</si>
  <si>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</si>
  <si>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</si>
  <si>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</si>
  <si>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</si>
  <si>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</si>
  <si>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</si>
  <si>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</si>
  <si>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</si>
  <si>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</si>
  <si>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</si>
  <si>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</si>
  <si>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</si>
  <si>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</si>
  <si>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</si>
  <si>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</si>
  <si>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</si>
  <si>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</si>
  <si>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</si>
  <si>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</si>
  <si>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</si>
  <si>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</si>
  <si>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</si>
  <si>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</si>
  <si>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</si>
  <si>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</si>
  <si>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</si>
  <si>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</si>
  <si>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</si>
  <si>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</si>
  <si>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</si>
  <si>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</si>
  <si>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</si>
  <si>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</si>
  <si>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</si>
  <si>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</si>
  <si>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</si>
  <si>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</si>
  <si>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</si>
  <si>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</si>
  <si>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</si>
  <si>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</si>
  <si>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</si>
  <si>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</si>
  <si>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</si>
  <si>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</si>
  <si>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</si>
  <si>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</si>
  <si>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</si>
  <si>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</si>
  <si>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</si>
  <si>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</si>
  <si>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</si>
  <si>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</si>
  <si>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</si>
  <si>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</si>
  <si>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</si>
  <si>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</si>
  <si>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</si>
  <si>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</si>
  <si>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</si>
  <si>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</si>
  <si>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</si>
  <si>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</si>
  <si>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</si>
  <si>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</si>
  <si>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</si>
  <si>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</si>
  <si>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</si>
  <si>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</si>
  <si>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</si>
  <si>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</si>
  <si>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</si>
  <si>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</si>
  <si>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</si>
  <si>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</si>
  <si>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</si>
  <si>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</si>
  <si>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</si>
  <si>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</si>
  <si>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</si>
  <si>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</si>
  <si>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</si>
  <si>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</si>
  <si>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</si>
  <si>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</si>
  <si>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</si>
  <si>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</si>
  <si>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</si>
  <si>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</si>
  <si>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</si>
  <si>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</si>
  <si>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</si>
  <si>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</si>
  <si>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</si>
  <si>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</si>
  <si>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</si>
  <si>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</si>
  <si>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</si>
  <si>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</si>
  <si>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</si>
  <si>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</si>
  <si>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</si>
  <si>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</si>
  <si>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</si>
  <si>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</si>
  <si>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</si>
  <si>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</si>
  <si>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</si>
  <si>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</si>
  <si>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</si>
  <si>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</si>
  <si>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</si>
  <si>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</si>
  <si>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</si>
  <si>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</si>
  <si>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</si>
  <si>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</si>
  <si>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</si>
  <si>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</si>
  <si>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</si>
  <si>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</si>
  <si>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</si>
  <si>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</si>
  <si>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</si>
  <si>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</si>
  <si>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</si>
  <si>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</si>
  <si>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</si>
  <si>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</si>
  <si>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</si>
  <si>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</si>
  <si>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</si>
  <si>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</si>
  <si>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</si>
  <si>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</si>
  <si>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</si>
  <si>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</si>
  <si>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</si>
  <si>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</si>
  <si>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</si>
  <si>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</si>
  <si>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</si>
  <si>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</si>
  <si>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</si>
  <si>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</si>
  <si>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</si>
  <si>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</si>
  <si>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</si>
  <si>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</si>
  <si>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</si>
  <si>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</si>
  <si>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</si>
  <si>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</si>
  <si>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</si>
  <si>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</si>
  <si>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</si>
  <si>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</si>
  <si>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</si>
  <si>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</si>
  <si>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</si>
  <si>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</si>
  <si>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</si>
  <si>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</si>
  <si>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</si>
  <si>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</si>
  <si>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</si>
  <si>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</si>
  <si>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</si>
  <si>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</si>
  <si>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</si>
  <si>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</si>
  <si>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</si>
  <si>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</si>
  <si>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</si>
  <si>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</si>
  <si>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</si>
  <si>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</si>
  <si>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</si>
  <si>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</si>
  <si>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</si>
  <si>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</si>
  <si>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</si>
  <si>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</si>
  <si>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</si>
  <si>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</si>
  <si>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</si>
  <si>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</si>
  <si>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</si>
  <si>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</si>
  <si>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</si>
  <si>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</si>
  <si>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</si>
  <si>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</si>
  <si>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</si>
  <si>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</si>
  <si>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</si>
  <si>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</si>
  <si>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</si>
  <si>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</si>
  <si>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</si>
  <si>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</si>
  <si>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</si>
  <si>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</si>
  <si>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</si>
  <si>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</si>
  <si>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</si>
  <si>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</si>
  <si>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</si>
  <si>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</si>
  <si>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</si>
  <si>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</si>
  <si>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</si>
  <si>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</si>
  <si>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</si>
  <si>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</si>
  <si>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</si>
  <si>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</si>
  <si>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</si>
  <si>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</si>
  <si>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</si>
  <si>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</si>
  <si>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</si>
  <si>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</si>
  <si>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</si>
  <si>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</si>
  <si>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</si>
  <si>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</si>
  <si>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</si>
  <si>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</si>
  <si>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</si>
  <si>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</si>
  <si>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</si>
  <si>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</si>
  <si>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</si>
  <si>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</si>
  <si>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</si>
  <si>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</si>
  <si>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</si>
  <si>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</si>
  <si>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</si>
  <si>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</si>
  <si>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</si>
  <si>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</si>
  <si>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</si>
  <si>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</si>
  <si>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</si>
  <si>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</si>
  <si>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</si>
  <si>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</si>
  <si>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</si>
  <si>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</si>
  <si>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</si>
  <si>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</si>
  <si>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</si>
  <si>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</si>
  <si>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</si>
  <si>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</si>
  <si>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</si>
  <si>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</si>
  <si>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</si>
  <si>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</si>
  <si>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</si>
  <si>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</si>
  <si>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</si>
  <si>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</si>
  <si>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</si>
  <si>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</si>
  <si>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</si>
  <si>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</si>
  <si>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</si>
  <si>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</si>
  <si>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</si>
  <si>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</si>
  <si>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</si>
  <si>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</si>
  <si>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</si>
  <si>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</si>
  <si>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</si>
  <si>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</si>
  <si>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</si>
  <si>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</si>
  <si>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</si>
  <si>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</si>
  <si>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</si>
  <si>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</si>
  <si>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</si>
  <si>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</si>
  <si>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</si>
  <si>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</si>
  <si>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</si>
  <si>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</si>
  <si>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</si>
  <si>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</si>
  <si>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</si>
  <si>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</si>
  <si>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</si>
  <si>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</si>
  <si>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</si>
  <si>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</si>
  <si>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</si>
  <si>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</si>
  <si>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</si>
  <si>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</si>
  <si>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</si>
  <si>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</si>
  <si>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</si>
  <si>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</si>
  <si>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</si>
  <si>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</si>
  <si>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</si>
  <si>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</si>
  <si>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</si>
  <si>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</si>
  <si>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</si>
  <si>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</si>
  <si>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</si>
  <si>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</si>
  <si>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</si>
  <si>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</si>
  <si>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</si>
  <si>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</si>
  <si>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</si>
  <si>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</si>
  <si>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</si>
  <si>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</si>
  <si>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</si>
  <si>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</si>
  <si>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</si>
  <si>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</si>
  <si>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</si>
  <si>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</si>
  <si>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</si>
  <si>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</si>
  <si>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</si>
  <si>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</si>
  <si>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</si>
  <si>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</si>
  <si>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</si>
  <si>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</si>
  <si>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</si>
  <si>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</si>
  <si>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</si>
  <si>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</si>
  <si>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</si>
  <si>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</si>
  <si>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</si>
  <si>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</si>
  <si>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</si>
  <si>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</si>
  <si>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</si>
  <si>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</si>
  <si>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</si>
  <si>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</si>
  <si>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</si>
  <si>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</si>
  <si>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</si>
  <si>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</si>
  <si>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</si>
  <si>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</si>
  <si>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</si>
  <si>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</si>
  <si>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</si>
  <si>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</si>
  <si>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</si>
  <si>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</si>
  <si>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</si>
  <si>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</si>
  <si>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</si>
  <si>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</si>
  <si>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</si>
  <si>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</si>
  <si>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</si>
  <si>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</si>
  <si>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</si>
  <si>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</si>
  <si>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</si>
  <si>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</si>
  <si>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</si>
  <si>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</si>
  <si>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</si>
  <si>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</si>
  <si>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</si>
  <si>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</si>
  <si>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</si>
  <si>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</si>
  <si>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</si>
  <si>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</si>
  <si>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</si>
  <si>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</si>
  <si>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</si>
  <si>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</si>
  <si>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</si>
  <si>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</si>
  <si>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</si>
  <si>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</si>
  <si>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</si>
  <si>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</si>
  <si>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</si>
  <si>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</si>
  <si>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</si>
  <si>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</si>
  <si>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</si>
  <si>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</si>
  <si>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</si>
  <si>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</si>
  <si>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</si>
  <si>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</si>
  <si>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</si>
  <si>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</si>
  <si>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</si>
  <si>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</si>
  <si>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</si>
  <si>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</si>
  <si>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</si>
  <si>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</si>
  <si>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</si>
  <si>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</si>
  <si>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</si>
  <si>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</si>
  <si>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</si>
  <si>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</si>
  <si>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</si>
  <si>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</si>
  <si>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</si>
  <si>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</si>
  <si>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</si>
  <si>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</si>
  <si>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</si>
  <si>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</si>
  <si>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</si>
  <si>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</si>
  <si>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</si>
  <si>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</si>
  <si>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</si>
  <si>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</si>
  <si>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</si>
  <si>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</si>
  <si>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</si>
  <si>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</si>
  <si>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</si>
  <si>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</si>
  <si>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</si>
  <si>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</si>
  <si>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</si>
  <si>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</si>
  <si>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</si>
  <si>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</si>
  <si>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</si>
  <si>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</si>
  <si>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</si>
  <si>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</si>
  <si>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</si>
  <si>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</si>
  <si>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</si>
  <si>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</si>
  <si>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</si>
  <si>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</si>
  <si>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</si>
  <si>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</si>
  <si>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</si>
  <si>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</si>
  <si>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</si>
  <si>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</si>
  <si>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</si>
  <si>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</si>
  <si>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</si>
  <si>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</si>
  <si>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</si>
  <si>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</si>
  <si>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</si>
  <si>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</si>
  <si>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</si>
  <si>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</si>
  <si>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</si>
  <si>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</si>
  <si>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</si>
  <si>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</si>
  <si>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</si>
  <si>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</si>
  <si>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</si>
  <si>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</si>
  <si>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</si>
  <si>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</si>
  <si>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</si>
  <si>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</si>
  <si>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</si>
  <si>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</si>
  <si>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</si>
  <si>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</si>
  <si>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</si>
  <si>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</si>
  <si>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</si>
  <si>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</si>
  <si>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</si>
  <si>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</si>
  <si>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</si>
  <si>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</si>
  <si>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</si>
  <si>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</si>
  <si>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</si>
  <si>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</si>
  <si>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</si>
  <si>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</si>
  <si>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</si>
  <si>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</si>
  <si>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</si>
  <si>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</si>
  <si>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</si>
  <si>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</si>
  <si>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</si>
  <si>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</si>
  <si>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</si>
  <si>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</si>
  <si>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</si>
  <si>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</si>
  <si>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</si>
  <si>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</si>
  <si>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</si>
  <si>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</si>
  <si>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</si>
  <si>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</si>
  <si>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</si>
  <si>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</si>
  <si>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</si>
  <si>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</si>
  <si>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</si>
  <si>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</si>
  <si>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</si>
  <si>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</si>
  <si>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</si>
  <si>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</si>
  <si>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</si>
  <si>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</si>
  <si>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</si>
  <si>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</si>
  <si>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</si>
  <si>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</si>
  <si>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</si>
  <si>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</si>
  <si>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</si>
  <si>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</si>
  <si>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</si>
  <si>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</si>
  <si>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</si>
  <si>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</si>
  <si>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</si>
  <si>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</si>
  <si>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</si>
  <si>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</si>
  <si>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</si>
  <si>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</si>
  <si>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</si>
  <si>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</si>
  <si>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</si>
  <si>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</si>
  <si>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</si>
  <si>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</si>
  <si>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</si>
  <si>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</si>
  <si>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</si>
  <si>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</si>
  <si>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</si>
  <si>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</si>
  <si>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</si>
  <si>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</si>
  <si>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</si>
  <si>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</si>
  <si>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</si>
  <si>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</si>
  <si>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</si>
  <si>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</si>
  <si>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</si>
  <si>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</si>
  <si>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</si>
  <si>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</si>
  <si>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</si>
  <si>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</si>
  <si>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</si>
  <si>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</si>
  <si>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</si>
  <si>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</si>
  <si>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</si>
  <si>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</si>
  <si>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</si>
  <si>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</si>
  <si>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</si>
  <si>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</si>
  <si>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</si>
  <si>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</si>
  <si>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</si>
  <si>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</si>
  <si>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</si>
  <si>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</si>
  <si>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</si>
  <si>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</si>
  <si>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</si>
  <si>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</si>
  <si>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</si>
  <si>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</si>
  <si>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</si>
  <si>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</si>
  <si>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</si>
  <si>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</si>
  <si>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</si>
  <si>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</si>
  <si>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</si>
  <si>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</si>
  <si>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</si>
  <si>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</si>
  <si>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</si>
  <si>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</si>
  <si>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</si>
  <si>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</si>
  <si>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</si>
  <si>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</si>
  <si>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</si>
  <si>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</si>
  <si>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</si>
  <si>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</si>
  <si>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</si>
  <si>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</si>
  <si>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</si>
  <si>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</si>
  <si>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</si>
  <si>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</si>
  <si>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</si>
  <si>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</si>
  <si>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</si>
  <si>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</si>
  <si>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</si>
  <si>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</si>
  <si>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</si>
  <si>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</si>
  <si>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</si>
  <si>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</si>
  <si>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</si>
  <si>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</si>
  <si>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</si>
  <si>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</si>
  <si>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</si>
  <si>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</si>
  <si>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</si>
  <si>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</si>
  <si>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</si>
  <si>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</si>
  <si>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</si>
  <si>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</si>
  <si>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</si>
  <si>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</si>
  <si>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</si>
  <si>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</si>
  <si>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</si>
  <si>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</si>
  <si>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</si>
  <si>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</si>
  <si>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</si>
  <si>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</si>
  <si>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</si>
  <si>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</si>
  <si>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</si>
  <si>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</si>
  <si>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</si>
  <si>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</si>
  <si>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</si>
  <si>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</si>
  <si>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</si>
  <si>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</si>
  <si>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</si>
  <si>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</si>
  <si>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</si>
  <si>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</si>
  <si>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</si>
  <si>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</si>
  <si>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</si>
  <si>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</si>
  <si>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</si>
  <si>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</si>
  <si>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</si>
  <si>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</si>
  <si>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</si>
  <si>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</si>
  <si>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</si>
  <si>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</si>
  <si>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</si>
  <si>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</si>
  <si>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</si>
  <si>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</si>
  <si>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</si>
  <si>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</si>
  <si>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</si>
  <si>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</si>
  <si>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</si>
  <si>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</si>
  <si>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</si>
  <si>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</si>
  <si>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</si>
  <si>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</si>
  <si>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</si>
  <si>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</si>
  <si>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</si>
  <si>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</si>
  <si>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</si>
  <si>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</si>
  <si>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</si>
  <si>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</si>
  <si>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</si>
  <si>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</si>
  <si>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</si>
  <si>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</si>
  <si>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</si>
  <si>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</si>
  <si>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</si>
  <si>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</si>
  <si>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</si>
  <si>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</si>
  <si>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</si>
  <si>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</si>
  <si>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</si>
  <si>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</si>
  <si>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</si>
  <si>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</si>
  <si>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</si>
  <si>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</si>
  <si>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</si>
  <si>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</si>
  <si>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</si>
  <si>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</si>
  <si>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</si>
  <si>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</si>
  <si>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</si>
  <si>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</si>
  <si>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</si>
  <si>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</si>
  <si>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</si>
  <si>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</si>
  <si>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</si>
  <si>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</si>
  <si>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</si>
  <si>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</si>
  <si>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</si>
  <si>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</si>
  <si>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</si>
  <si>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</si>
  <si>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</si>
  <si>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</si>
  <si>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</si>
  <si>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</si>
  <si>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</si>
  <si>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</si>
  <si>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</si>
  <si>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</si>
  <si>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</si>
  <si>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</si>
  <si>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</si>
  <si>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</si>
  <si>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</si>
  <si>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</si>
  <si>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</si>
  <si>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</si>
  <si>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</si>
  <si>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</si>
  <si>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</si>
  <si>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</si>
  <si>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</si>
  <si>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</si>
  <si>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</si>
  <si>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</si>
  <si>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</si>
  <si>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</si>
  <si>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</si>
  <si>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</si>
  <si>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</si>
  <si>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</si>
  <si>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</si>
  <si>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</si>
  <si>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</si>
  <si>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</si>
  <si>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</si>
  <si>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</si>
  <si>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</si>
  <si>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</si>
  <si>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</si>
  <si>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</si>
  <si>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</si>
  <si>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</si>
  <si>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</si>
  <si>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</si>
  <si>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</si>
  <si>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</si>
  <si>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</si>
  <si>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</si>
  <si>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</si>
  <si>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</si>
  <si>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</si>
  <si>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</si>
  <si>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</si>
  <si>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</si>
  <si>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</si>
  <si>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</si>
  <si>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</si>
  <si>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</si>
  <si>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</si>
  <si>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</si>
  <si>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</si>
  <si>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</si>
  <si>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</si>
  <si>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</si>
  <si>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</si>
  <si>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</si>
  <si>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</si>
  <si>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</si>
  <si>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</si>
  <si>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</si>
  <si>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</si>
  <si>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</si>
  <si>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</si>
  <si>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</si>
  <si>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</si>
  <si>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</si>
  <si>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</si>
  <si>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</si>
  <si>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</si>
  <si>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</si>
  <si>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</si>
  <si>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</si>
  <si>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</si>
  <si>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</si>
  <si>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</si>
  <si>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</si>
  <si>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</si>
  <si>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</si>
  <si>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</si>
  <si>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</si>
  <si>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</si>
  <si>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</si>
  <si>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</si>
  <si>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</si>
  <si>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</si>
  <si>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</si>
  <si>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</si>
  <si>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</si>
  <si>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</si>
  <si>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</si>
  <si>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</si>
  <si>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</si>
  <si>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</si>
  <si>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</si>
  <si>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</si>
  <si>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</si>
  <si>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</si>
  <si>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</si>
  <si>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</si>
  <si>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</si>
  <si>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</si>
  <si>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</si>
  <si>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</si>
  <si>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</si>
  <si>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</si>
  <si>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</si>
  <si>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</si>
  <si>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</si>
  <si>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</si>
  <si>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</si>
  <si>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</si>
  <si>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</si>
  <si>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</si>
  <si>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</si>
  <si>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</si>
  <si>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</si>
  <si>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</si>
  <si>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</si>
  <si>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</si>
  <si>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</si>
  <si>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</si>
  <si>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</si>
  <si>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</si>
  <si>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</si>
  <si>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</si>
  <si>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</si>
  <si>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</si>
  <si>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</si>
  <si>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</si>
  <si>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</si>
  <si>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</si>
  <si>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</si>
  <si>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</si>
  <si>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</si>
  <si>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</si>
  <si>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</si>
  <si>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</si>
  <si>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</si>
  <si>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</si>
  <si>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</si>
  <si>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</si>
  <si>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</si>
  <si>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</si>
  <si>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</si>
  <si>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</si>
  <si>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</si>
  <si>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</si>
  <si>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</si>
  <si>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</si>
  <si>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</si>
  <si>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</si>
  <si>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</si>
  <si>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</si>
  <si>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</si>
  <si>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</si>
  <si>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</si>
  <si>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</si>
  <si>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</si>
  <si>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</si>
  <si>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</si>
  <si>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</si>
  <si>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</si>
  <si>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</si>
  <si>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</si>
  <si>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</si>
  <si>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</si>
  <si>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</si>
  <si>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</si>
  <si>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</si>
  <si>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</si>
  <si>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</si>
  <si>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</si>
  <si>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</si>
  <si>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</si>
  <si>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</si>
  <si>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</si>
  <si>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</si>
  <si>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</si>
  <si>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</si>
  <si>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</si>
  <si>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</si>
  <si>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</si>
  <si>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</si>
  <si>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</si>
  <si>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</si>
  <si>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</si>
  <si>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</si>
  <si>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</si>
  <si>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</si>
  <si>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</si>
  <si>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</si>
  <si>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</si>
  <si>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</si>
  <si>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</si>
  <si>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</si>
  <si>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</si>
  <si>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</si>
  <si>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</si>
  <si>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</si>
  <si>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</si>
  <si>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</si>
  <si>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</si>
  <si>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</si>
  <si>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</si>
  <si>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</si>
  <si>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</si>
  <si>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</si>
  <si>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</si>
  <si>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</si>
  <si>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</si>
  <si>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</si>
  <si>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</si>
  <si>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</si>
  <si>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</si>
  <si>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</si>
  <si>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</si>
  <si>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</si>
  <si>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</si>
  <si>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</si>
  <si>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</si>
  <si>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</si>
  <si>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</si>
  <si>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</si>
  <si>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</si>
  <si>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</si>
  <si>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</si>
  <si>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</si>
  <si>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</si>
  <si>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</si>
  <si>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</si>
  <si>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</si>
  <si>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</si>
  <si>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</si>
  <si>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</si>
  <si>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</si>
  <si>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</si>
  <si>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</si>
  <si>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</si>
  <si>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</si>
  <si>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</si>
  <si>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</si>
  <si>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</si>
  <si>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</si>
  <si>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</si>
  <si>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</si>
  <si>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</si>
  <si>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</si>
  <si>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</si>
  <si>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</si>
  <si>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</si>
  <si>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</si>
  <si>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</si>
  <si>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</si>
  <si>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</si>
  <si>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</si>
  <si>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</si>
  <si>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</si>
  <si>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</si>
  <si>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</si>
  <si>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</si>
  <si>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</si>
  <si>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</si>
  <si>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</si>
  <si>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</si>
  <si>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</si>
  <si>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</si>
  <si>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</si>
  <si>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</si>
  <si>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</si>
  <si>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</si>
  <si>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</si>
  <si>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</si>
  <si>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</si>
  <si>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</si>
  <si>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</si>
  <si>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</si>
  <si>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</si>
  <si>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</si>
  <si>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</si>
  <si>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</si>
  <si>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</si>
  <si>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</si>
  <si>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</si>
  <si>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</si>
  <si>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</si>
  <si>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</si>
  <si>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</si>
  <si>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</si>
  <si>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</si>
  <si>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</si>
  <si>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</si>
  <si>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</si>
  <si>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</si>
  <si>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</si>
  <si>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</si>
  <si>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</si>
  <si>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</si>
  <si>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</si>
  <si>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</si>
  <si>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</si>
  <si>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</si>
  <si>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</si>
  <si>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</si>
  <si>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</si>
  <si>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</si>
  <si>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</si>
  <si>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</si>
  <si>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</si>
  <si>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</si>
  <si>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</si>
  <si>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</si>
  <si>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</si>
  <si>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</si>
  <si>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</si>
  <si>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</si>
  <si>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</si>
  <si>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</si>
  <si>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</si>
  <si>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</si>
  <si>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</si>
  <si>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</si>
  <si>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</si>
  <si>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</si>
  <si>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</si>
  <si>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</si>
  <si>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</si>
  <si>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</si>
  <si>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</si>
  <si>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</si>
  <si>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</si>
  <si>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</si>
  <si>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</si>
  <si>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</si>
  <si>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</si>
  <si>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</si>
  <si>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</si>
  <si>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</si>
  <si>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</si>
  <si>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</si>
  <si>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</si>
  <si>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</si>
  <si>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</si>
  <si>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</si>
  <si>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</si>
  <si>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</si>
  <si>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</si>
  <si>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</si>
  <si>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</si>
  <si>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</si>
  <si>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</si>
  <si>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</si>
  <si>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</si>
  <si>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</si>
  <si>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</si>
  <si>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</si>
  <si>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</si>
  <si>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</si>
  <si>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</si>
  <si>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</si>
  <si>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</si>
  <si>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</si>
  <si>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</si>
  <si>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</si>
  <si>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</si>
  <si>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</si>
  <si>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</si>
  <si>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</si>
  <si>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</si>
  <si>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</si>
  <si>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</si>
  <si>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</si>
  <si>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</si>
  <si>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</si>
  <si>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</si>
  <si>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</si>
  <si>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</si>
  <si>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</si>
  <si>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</si>
  <si>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</si>
  <si>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</si>
  <si>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</si>
  <si>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</si>
  <si>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</si>
  <si>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</si>
  <si>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</si>
  <si>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</si>
  <si>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</si>
  <si>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</si>
  <si>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</si>
  <si>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</si>
  <si>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</si>
  <si>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</si>
  <si>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</si>
  <si>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</si>
  <si>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</si>
  <si>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</si>
  <si>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</si>
  <si>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</si>
  <si>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</si>
  <si>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</si>
  <si>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</si>
  <si>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</si>
  <si>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</si>
  <si>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</si>
  <si>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</si>
  <si>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</si>
  <si>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</si>
  <si>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</si>
  <si>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</si>
  <si>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</si>
  <si>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</si>
  <si>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</si>
  <si>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</si>
  <si>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</si>
  <si>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</si>
  <si>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</si>
  <si>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</si>
  <si>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</si>
  <si>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</si>
  <si>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</si>
  <si>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</si>
  <si>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</si>
  <si>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</si>
  <si>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</si>
  <si>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</si>
  <si>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</si>
  <si>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</si>
  <si>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</si>
  <si>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</si>
  <si>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</si>
  <si>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</si>
  <si>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</si>
  <si>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</si>
  <si>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</si>
  <si>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</si>
  <si>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</si>
  <si>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</si>
  <si>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</si>
  <si>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</si>
  <si>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</si>
  <si>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</si>
  <si>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</si>
  <si>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</si>
  <si>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</si>
  <si>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</si>
  <si>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</si>
  <si>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</si>
  <si>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</si>
  <si>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</si>
  <si>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</si>
  <si>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</si>
  <si>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</si>
  <si>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</si>
  <si>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</si>
  <si>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</si>
  <si>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</si>
  <si>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</si>
  <si>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</si>
  <si>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</si>
  <si>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</si>
  <si>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</si>
  <si>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</si>
  <si>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</si>
  <si>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</si>
  <si>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</si>
  <si>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</si>
  <si>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</si>
  <si>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</si>
  <si>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</si>
  <si>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</si>
  <si>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</si>
  <si>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</si>
  <si>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</si>
  <si>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</si>
  <si>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</si>
  <si>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</si>
  <si>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</si>
  <si>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</si>
  <si>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</si>
  <si>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</si>
  <si>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</si>
  <si>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</si>
  <si>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</si>
  <si>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</si>
  <si>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</si>
  <si>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</si>
  <si>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</si>
  <si>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</si>
  <si>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</si>
  <si>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</si>
  <si>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</si>
  <si>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</si>
  <si>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</si>
  <si>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</si>
  <si>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</si>
  <si>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</si>
  <si>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</si>
  <si>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</si>
  <si>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</si>
  <si>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</si>
  <si>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</si>
  <si>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</si>
  <si>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</si>
  <si>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</si>
  <si>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</si>
  <si>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</si>
  <si>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</si>
  <si>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</si>
  <si>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</si>
  <si>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</si>
  <si>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</si>
  <si>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</si>
  <si>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</si>
  <si>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</si>
  <si>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</si>
  <si>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</si>
  <si>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</si>
  <si>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</si>
  <si>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</si>
  <si>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</si>
  <si>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</si>
  <si>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</si>
  <si>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</si>
  <si>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</si>
  <si>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</si>
  <si>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</si>
  <si>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</si>
  <si>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</si>
  <si>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</si>
  <si>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</si>
  <si>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</si>
  <si>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</si>
  <si>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</si>
  <si>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</si>
  <si>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</si>
  <si>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</si>
  <si>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</si>
  <si>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</si>
  <si>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</si>
  <si>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</si>
  <si>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</si>
  <si>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</si>
  <si>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</si>
  <si>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</si>
  <si>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</si>
  <si>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</si>
  <si>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</si>
  <si>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</si>
  <si>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</si>
  <si>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</si>
  <si>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</si>
  <si>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</si>
  <si>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</si>
  <si>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</si>
  <si>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</si>
  <si>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</si>
  <si>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</si>
  <si>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</si>
  <si>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</si>
  <si>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</si>
  <si>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</si>
  <si>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</si>
  <si>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</si>
  <si>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</si>
  <si>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</si>
  <si>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</si>
  <si>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</si>
  <si>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</si>
  <si>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</si>
  <si>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</si>
  <si>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</si>
  <si>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</si>
  <si>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</si>
  <si>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</si>
  <si>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</si>
  <si>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</si>
  <si>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</si>
  <si>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</si>
  <si>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</si>
  <si>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</si>
  <si>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</si>
  <si>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</si>
  <si>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</si>
  <si>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</si>
  <si>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</si>
  <si>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</si>
  <si>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</si>
  <si>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</si>
  <si>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</si>
  <si>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</si>
  <si>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</si>
  <si>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</si>
  <si>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</si>
  <si>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</si>
  <si>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</si>
  <si>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</si>
  <si>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</si>
  <si>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</si>
  <si>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</si>
  <si>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</si>
  <si>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</si>
  <si>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</si>
  <si>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</si>
  <si>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</si>
  <si>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</si>
  <si>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</si>
  <si>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</si>
  <si>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</si>
  <si>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</si>
  <si>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</si>
  <si>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</si>
  <si>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</si>
  <si>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</si>
  <si>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</si>
  <si>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</si>
  <si>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</si>
  <si>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</si>
  <si>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</si>
  <si>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</si>
  <si>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</si>
  <si>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</si>
  <si>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</si>
  <si>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</si>
  <si>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</si>
  <si>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</si>
  <si>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</si>
  <si>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</si>
  <si>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</si>
  <si>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</si>
  <si>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</si>
  <si>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</si>
  <si>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</si>
  <si>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</si>
  <si>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</si>
  <si>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</si>
  <si>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</si>
  <si>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</si>
  <si>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</si>
  <si>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</si>
  <si>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</si>
  <si>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</si>
  <si>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</si>
  <si>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</si>
  <si>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</si>
  <si>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</si>
  <si>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</si>
  <si>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</si>
  <si>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</si>
  <si>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</si>
  <si>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</si>
  <si>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</si>
  <si>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</si>
  <si>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</si>
  <si>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</si>
  <si>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</si>
  <si>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</si>
  <si>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</si>
  <si>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</si>
  <si>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</si>
  <si>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</si>
  <si>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</si>
  <si>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</si>
  <si>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</si>
  <si>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</si>
  <si>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</si>
  <si>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</si>
  <si>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</si>
  <si>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</si>
  <si>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</si>
  <si>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</si>
  <si>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</si>
  <si>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</si>
  <si>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</si>
  <si>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</si>
  <si>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</si>
  <si>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</si>
  <si>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</si>
  <si>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</si>
  <si>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</si>
  <si>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</si>
  <si>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</si>
  <si>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</si>
  <si>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</si>
  <si>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</si>
  <si>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</si>
  <si>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</si>
  <si>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</si>
  <si>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</si>
  <si>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</si>
  <si>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</si>
  <si>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</si>
  <si>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</si>
  <si>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</si>
  <si>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</si>
  <si>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</si>
  <si>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</si>
  <si>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</si>
  <si>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</si>
  <si>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</si>
  <si>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</si>
  <si>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</si>
  <si>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</si>
  <si>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</si>
  <si>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</si>
  <si>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</si>
  <si>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</si>
  <si>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</si>
  <si>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</si>
  <si>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</si>
  <si>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</si>
  <si>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</si>
  <si>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</si>
  <si>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</si>
  <si>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</si>
  <si>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</si>
  <si>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</si>
  <si>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</si>
  <si>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</si>
  <si>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</si>
  <si>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</si>
  <si>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</si>
  <si>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</si>
  <si>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</si>
  <si>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</si>
  <si>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</si>
  <si>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</si>
  <si>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</si>
  <si>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</si>
  <si>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</si>
  <si>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</si>
  <si>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</si>
  <si>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</si>
  <si>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</si>
  <si>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</si>
  <si>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</si>
  <si>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</si>
  <si>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</si>
  <si>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</si>
  <si>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</si>
  <si>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</si>
  <si>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</si>
  <si>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</si>
  <si>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</si>
  <si>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</si>
  <si>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</si>
  <si>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</si>
  <si>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</si>
  <si>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</si>
  <si>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</si>
  <si>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</si>
  <si>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</si>
  <si>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</si>
  <si>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</si>
  <si>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</si>
  <si>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</si>
  <si>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</si>
  <si>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</si>
  <si>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</si>
  <si>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</si>
  <si>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</si>
  <si>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</si>
  <si>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</si>
  <si>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</si>
  <si>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</si>
  <si>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</si>
  <si>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</si>
  <si>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</si>
  <si>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</si>
  <si>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</si>
  <si>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</si>
  <si>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</si>
  <si>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</si>
  <si>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</si>
  <si>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</si>
  <si>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</si>
  <si>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</si>
  <si>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</si>
  <si>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</si>
  <si>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</si>
  <si>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</si>
  <si>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</si>
  <si>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</si>
  <si>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</si>
  <si>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</si>
  <si>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</si>
  <si>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</si>
  <si>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</si>
  <si>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</si>
  <si>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</si>
  <si>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</si>
  <si>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</si>
  <si>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</si>
  <si>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</si>
  <si>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</si>
  <si>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</si>
  <si>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</si>
  <si>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</si>
  <si>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</si>
  <si>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</si>
  <si>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</si>
  <si>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</si>
  <si>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</si>
  <si>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</si>
  <si>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</si>
  <si>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</si>
  <si>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</si>
  <si>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</si>
  <si>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</si>
  <si>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</si>
  <si>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</si>
  <si>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</si>
  <si>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</si>
  <si>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</si>
  <si>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</si>
  <si>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</si>
  <si>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</si>
  <si>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</si>
  <si>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</si>
  <si>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</si>
  <si>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</si>
  <si>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</si>
  <si>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</si>
  <si>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</si>
  <si>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</si>
  <si>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</si>
  <si>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</si>
  <si>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</si>
  <si>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</si>
  <si>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</si>
  <si>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</si>
  <si>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</si>
  <si>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</si>
  <si>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</si>
  <si>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</si>
  <si>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</si>
  <si>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</si>
  <si>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</si>
  <si>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</si>
  <si>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</si>
  <si>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</si>
  <si>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</si>
  <si>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</si>
  <si>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</si>
  <si>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</si>
  <si>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</si>
  <si>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</si>
  <si>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</si>
  <si>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</si>
  <si>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</si>
  <si>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</si>
  <si>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</si>
  <si>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</si>
  <si>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</si>
  <si>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</si>
  <si>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</si>
  <si>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</si>
  <si>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</si>
  <si>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</si>
  <si>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</si>
  <si>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</si>
  <si>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</si>
  <si>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</si>
  <si>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</si>
  <si>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</si>
  <si>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</si>
  <si>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</si>
  <si>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</si>
  <si>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</si>
  <si>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</si>
  <si>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</si>
  <si>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</si>
  <si>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</si>
  <si>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</si>
  <si>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</si>
  <si>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</si>
  <si>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</si>
  <si>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</si>
  <si>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</si>
  <si>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</si>
  <si>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</si>
  <si>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</si>
  <si>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</si>
  <si>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</si>
  <si>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</si>
  <si>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</si>
  <si>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</si>
  <si>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</si>
  <si>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</si>
  <si>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</si>
  <si>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</si>
  <si>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</si>
  <si>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</si>
  <si>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</si>
  <si>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</si>
  <si>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</si>
  <si>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</si>
  <si>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</si>
  <si>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</si>
  <si>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</si>
  <si>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</si>
  <si>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</si>
  <si>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</si>
  <si>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</si>
  <si>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</si>
  <si>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</si>
  <si>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</si>
  <si>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</si>
  <si>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</si>
  <si>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</si>
  <si>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</si>
  <si>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</si>
  <si>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</si>
  <si>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</si>
  <si>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</si>
  <si>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</si>
  <si>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</si>
  <si>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</si>
  <si>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</si>
  <si>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</si>
  <si>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</si>
  <si>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</si>
  <si>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</si>
  <si>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</si>
  <si>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</si>
  <si>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</si>
  <si>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</si>
  <si>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</si>
  <si>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</si>
  <si>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</si>
  <si>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</si>
  <si>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</si>
  <si>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</si>
  <si>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</si>
  <si>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</si>
  <si>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</si>
  <si>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</si>
  <si>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</si>
  <si>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</si>
  <si>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</si>
  <si>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</si>
  <si>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</si>
  <si>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</si>
  <si>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</si>
  <si>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</si>
  <si>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</si>
  <si>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</si>
  <si>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</si>
  <si>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</si>
  <si>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</si>
  <si>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</si>
  <si>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</si>
  <si>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</si>
  <si>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</si>
  <si>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</si>
  <si>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</si>
  <si>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</si>
  <si>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</si>
  <si>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</si>
  <si>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</si>
  <si>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</si>
  <si>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</si>
  <si>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</si>
  <si>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</si>
  <si>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</si>
  <si>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</si>
  <si>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</si>
  <si>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</si>
  <si>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</si>
  <si>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</si>
  <si>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</si>
  <si>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</si>
  <si>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</si>
  <si>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</si>
  <si>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</si>
  <si>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</si>
  <si>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</si>
  <si>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</si>
  <si>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</si>
  <si>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</si>
  <si>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</si>
  <si>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</si>
  <si>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</si>
  <si>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</si>
  <si>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</si>
  <si>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</si>
  <si>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</si>
  <si>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</si>
  <si>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</si>
  <si>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</si>
  <si>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</si>
  <si>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</si>
  <si>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</si>
  <si>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</si>
  <si>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</si>
  <si>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</si>
  <si>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</si>
  <si>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</si>
  <si>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</si>
  <si>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</si>
  <si>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</si>
  <si>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</si>
  <si>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</si>
  <si>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</si>
  <si>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</si>
  <si>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</si>
  <si>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</si>
  <si>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</si>
  <si>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</si>
  <si>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</si>
  <si>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</si>
  <si>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</si>
  <si>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</si>
  <si>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</si>
  <si>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</si>
  <si>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</si>
  <si>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</si>
  <si>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</si>
  <si>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</si>
  <si>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</si>
  <si>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</si>
  <si>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</si>
  <si>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</si>
  <si>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</si>
  <si>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</si>
  <si>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</si>
  <si>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</si>
  <si>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</si>
  <si>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</si>
  <si>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</si>
  <si>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</si>
  <si>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</si>
  <si>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</si>
  <si>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</si>
  <si>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</si>
  <si>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</si>
  <si>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</si>
  <si>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</si>
  <si>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</si>
  <si>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</si>
  <si>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</si>
  <si>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</si>
  <si>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</si>
  <si>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</si>
  <si>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</si>
  <si>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</si>
  <si>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</si>
  <si>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</si>
  <si>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</si>
  <si>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</si>
  <si>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</si>
  <si>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</si>
  <si>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</si>
  <si>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</si>
  <si>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</si>
  <si>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</si>
  <si>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</si>
  <si>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</si>
  <si>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</si>
  <si>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</si>
  <si>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</si>
  <si>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</si>
  <si>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</si>
  <si>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</si>
  <si>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</si>
  <si>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</si>
  <si>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</si>
  <si>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</si>
  <si>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</si>
  <si>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</si>
  <si>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</si>
  <si>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</si>
  <si>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</si>
  <si>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</si>
  <si>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</si>
  <si>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</si>
  <si>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</si>
  <si>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</si>
  <si>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</si>
  <si>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</si>
  <si>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</si>
  <si>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</si>
  <si>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</si>
  <si>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</si>
  <si>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</si>
  <si>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</si>
  <si>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</si>
  <si>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</si>
  <si>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</si>
  <si>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</si>
  <si>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</si>
  <si>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</si>
  <si>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</si>
  <si>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</si>
  <si>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</si>
  <si>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</si>
  <si>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</si>
  <si>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</si>
  <si>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</si>
  <si>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</si>
  <si>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</si>
  <si>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</si>
  <si>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</si>
  <si>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</si>
  <si>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</si>
  <si>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</si>
  <si>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</si>
  <si>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</si>
  <si>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</si>
  <si>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</si>
  <si>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</si>
  <si>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</si>
  <si>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</si>
  <si>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</si>
  <si>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</si>
  <si>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</si>
  <si>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</si>
  <si>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</si>
  <si>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</si>
  <si>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</si>
  <si>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</si>
  <si>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</si>
  <si>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</si>
  <si>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</si>
  <si>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</si>
  <si>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</si>
  <si>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</si>
  <si>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</si>
  <si>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</si>
  <si>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</si>
  <si>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</si>
  <si>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</si>
  <si>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</si>
  <si>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</si>
  <si>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</si>
  <si>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</si>
  <si>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</si>
  <si>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</si>
  <si>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</si>
  <si>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</si>
  <si>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</si>
  <si>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</si>
  <si>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</si>
  <si>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</si>
  <si>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</si>
  <si>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</si>
  <si>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</si>
  <si>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</si>
  <si>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</si>
  <si>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</si>
  <si>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</si>
  <si>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</si>
  <si>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</si>
  <si>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</si>
  <si>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</si>
  <si>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</si>
  <si>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</si>
  <si>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</si>
  <si>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</si>
  <si>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</si>
  <si>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</si>
  <si>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</si>
  <si>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</si>
  <si>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</si>
  <si>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</si>
  <si>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</si>
  <si>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</si>
  <si>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</si>
  <si>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</si>
  <si>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</si>
  <si>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</si>
  <si>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</si>
  <si>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</si>
  <si>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</si>
  <si>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</si>
  <si>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</si>
  <si>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</si>
  <si>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</si>
  <si>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</si>
  <si>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</si>
  <si>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</si>
  <si>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</si>
  <si>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</si>
  <si>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</si>
  <si>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</si>
  <si>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</si>
  <si>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</si>
  <si>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</si>
  <si>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</si>
  <si>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</si>
  <si>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</si>
  <si>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</si>
  <si>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</si>
  <si>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</si>
  <si>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</si>
  <si>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</si>
  <si>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</si>
  <si>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</si>
  <si>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</si>
  <si>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</si>
  <si>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</si>
  <si>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</si>
  <si>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</si>
  <si>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</si>
  <si>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</si>
  <si>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</si>
  <si>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</si>
  <si>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</si>
  <si>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</si>
  <si>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</si>
  <si>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</si>
  <si>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</si>
  <si>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</si>
  <si>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</si>
  <si>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</si>
  <si>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</si>
  <si>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</si>
  <si>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</si>
  <si>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</si>
  <si>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</si>
  <si>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</si>
  <si>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</si>
  <si>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</si>
  <si>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</si>
  <si>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</si>
  <si>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</si>
  <si>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</si>
  <si>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</si>
  <si>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</si>
  <si>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</si>
  <si>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</si>
  <si>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</si>
  <si>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</si>
  <si>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</si>
  <si>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</si>
  <si>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</si>
  <si>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</si>
  <si>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</si>
  <si>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</si>
  <si>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</si>
  <si>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</si>
  <si>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</si>
  <si>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</si>
  <si>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</si>
  <si>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</si>
  <si>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</si>
  <si>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</si>
  <si>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</si>
  <si>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</si>
  <si>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</si>
  <si>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</si>
  <si>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</si>
  <si>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</si>
  <si>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</si>
  <si>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</si>
  <si>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</si>
  <si>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</si>
  <si>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</si>
  <si>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</si>
  <si>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</si>
  <si>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</si>
  <si>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</si>
  <si>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</si>
  <si>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</si>
  <si>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</si>
  <si>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</si>
  <si>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</si>
  <si>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</si>
  <si>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</si>
  <si>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</si>
  <si>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</si>
  <si>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</si>
  <si>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</si>
  <si>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</si>
  <si>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</si>
  <si>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</si>
  <si>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</si>
  <si>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</si>
  <si>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</si>
  <si>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</si>
  <si>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</si>
  <si>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</si>
  <si>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</si>
  <si>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</si>
  <si>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</si>
  <si>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</si>
  <si>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</si>
  <si>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</si>
  <si>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</si>
  <si>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</si>
  <si>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</si>
  <si>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</si>
  <si>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</si>
  <si>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</si>
  <si>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</si>
  <si>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</si>
  <si>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</si>
  <si>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</si>
  <si>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</si>
  <si>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</si>
  <si>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</si>
  <si>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</si>
  <si>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</si>
  <si>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</si>
  <si>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</si>
  <si>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</si>
  <si>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</si>
  <si>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</si>
  <si>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</si>
  <si>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</si>
  <si>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</si>
  <si>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</si>
  <si>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</si>
  <si>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</si>
  <si>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</si>
  <si>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</si>
  <si>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</si>
  <si>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</si>
  <si>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</si>
  <si>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</si>
  <si>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</si>
  <si>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</si>
  <si>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</si>
  <si>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</si>
  <si>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</si>
  <si>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</si>
  <si>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</si>
  <si>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</si>
  <si>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</si>
  <si>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</si>
  <si>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</si>
  <si>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</si>
  <si>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</si>
  <si>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</si>
  <si>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</si>
  <si>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</si>
  <si>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</si>
  <si>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</si>
  <si>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</si>
  <si>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</si>
  <si>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</si>
  <si>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</si>
  <si>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</si>
  <si>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</si>
  <si>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</si>
  <si>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</si>
  <si>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</si>
  <si>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</si>
  <si>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</si>
  <si>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</si>
  <si>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</si>
  <si>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</si>
  <si>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</si>
  <si>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</si>
  <si>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</si>
  <si>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</si>
  <si>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</si>
  <si>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</si>
  <si>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</si>
  <si>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</si>
  <si>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</si>
  <si>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</si>
  <si>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</si>
  <si>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</si>
  <si>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</si>
  <si>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</si>
  <si>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</si>
  <si>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</si>
  <si>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</si>
  <si>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</si>
  <si>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</si>
  <si>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</si>
  <si>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</si>
  <si>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</si>
  <si>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</si>
  <si>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</si>
  <si>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</si>
  <si>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</si>
  <si>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</si>
  <si>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</si>
  <si>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</si>
  <si>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</si>
  <si>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</si>
  <si>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</si>
  <si>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</si>
  <si>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</si>
  <si>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</si>
  <si>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</si>
  <si>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</si>
  <si>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</si>
  <si>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</si>
  <si>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</si>
  <si>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</si>
  <si>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</si>
  <si>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</si>
  <si>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</si>
  <si>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</si>
  <si>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</si>
  <si>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</si>
  <si>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</si>
  <si>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</si>
  <si>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</si>
  <si>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</si>
  <si>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</si>
  <si>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</si>
  <si>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</si>
  <si>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</si>
  <si>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</si>
  <si>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</si>
  <si>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</si>
  <si>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</si>
  <si>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</si>
  <si>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</si>
  <si>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</si>
  <si>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</si>
  <si>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</si>
  <si>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</si>
  <si>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</si>
  <si>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</si>
  <si>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</si>
  <si>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</si>
  <si>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</si>
  <si>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</si>
  <si>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</si>
  <si>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</si>
  <si>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</si>
  <si>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</si>
  <si>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</si>
  <si>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</si>
  <si>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</si>
  <si>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</si>
  <si>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</si>
  <si>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</si>
  <si>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</si>
  <si>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</si>
  <si>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</si>
  <si>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</si>
  <si>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</si>
  <si>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</si>
  <si>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</si>
  <si>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</si>
  <si>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</si>
  <si>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</si>
  <si>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</si>
  <si>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</si>
  <si>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</si>
  <si>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</si>
  <si>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</si>
  <si>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</si>
  <si>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</si>
  <si>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</si>
  <si>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</si>
  <si>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</si>
  <si>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</si>
  <si>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</si>
  <si>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</si>
  <si>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</si>
  <si>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</si>
  <si>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</si>
  <si>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</si>
  <si>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</si>
  <si>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</si>
  <si>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</si>
  <si>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</si>
  <si>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</si>
  <si>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</si>
  <si>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</si>
  <si>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</si>
  <si>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</si>
  <si>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</si>
  <si>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</si>
  <si>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</si>
  <si>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</si>
  <si>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</si>
  <si>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</si>
  <si>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</si>
  <si>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</si>
  <si>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</si>
  <si>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</si>
  <si>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</si>
  <si>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</si>
  <si>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</si>
  <si>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</si>
  <si>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</si>
  <si>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</si>
  <si>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</si>
  <si>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</si>
  <si>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</si>
  <si>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</si>
  <si>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</si>
  <si>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</si>
  <si>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</si>
  <si>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</si>
  <si>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</si>
  <si>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</si>
  <si>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</si>
  <si>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</si>
  <si>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</si>
  <si>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</si>
  <si>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</si>
  <si>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</si>
  <si>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</si>
  <si>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</si>
  <si>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</si>
  <si>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</si>
  <si>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</si>
  <si>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</si>
  <si>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</si>
  <si>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</si>
  <si>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</si>
  <si>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</si>
  <si>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</si>
  <si>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</si>
  <si>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</si>
  <si>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</si>
  <si>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</si>
  <si>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</si>
  <si>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</si>
  <si>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</si>
  <si>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</si>
  <si>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</si>
  <si>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</si>
  <si>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</si>
  <si>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</si>
  <si>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</si>
  <si>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</si>
  <si>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</si>
  <si>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</si>
  <si>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</si>
  <si>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</si>
  <si>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</si>
  <si>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</si>
  <si>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</si>
  <si>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</si>
  <si>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</si>
  <si>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</si>
  <si>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</si>
  <si>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</si>
  <si>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</si>
  <si>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</si>
  <si>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</si>
  <si>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</si>
  <si>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</si>
  <si>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</si>
  <si>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</si>
  <si>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</si>
  <si>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</si>
  <si>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</si>
  <si>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</si>
  <si>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</si>
  <si>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</si>
  <si>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</si>
  <si>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</si>
  <si>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</si>
  <si>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</si>
  <si>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</si>
  <si>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</si>
  <si>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</si>
  <si>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</si>
  <si>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</si>
  <si>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</si>
  <si>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</si>
  <si>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</si>
  <si>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</si>
  <si>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</si>
  <si>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</si>
  <si>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</si>
  <si>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</si>
  <si>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</si>
  <si>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</si>
  <si>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</si>
  <si>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</si>
  <si>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</si>
  <si>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</si>
  <si>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</si>
  <si>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</si>
  <si>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</si>
  <si>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</si>
  <si>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</si>
  <si>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</si>
  <si>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</si>
  <si>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</si>
  <si>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</si>
  <si>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</si>
  <si>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</si>
  <si>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</si>
  <si>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</si>
  <si>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</si>
  <si>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</si>
  <si>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</si>
  <si>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</si>
  <si>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</si>
  <si>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</si>
  <si>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</si>
  <si>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</si>
  <si>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</si>
  <si>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</si>
  <si>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</si>
  <si>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</si>
  <si>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</si>
  <si>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</si>
  <si>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</si>
  <si>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</si>
  <si>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</si>
  <si>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</si>
  <si>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</si>
  <si>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</si>
  <si>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</si>
  <si>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</si>
  <si>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</si>
  <si>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</si>
  <si>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</si>
  <si>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</si>
  <si>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</si>
  <si>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</si>
  <si>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</si>
  <si>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</si>
  <si>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</si>
  <si>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</si>
  <si>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</si>
  <si>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</si>
  <si>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</si>
  <si>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</si>
  <si>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</si>
  <si>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</si>
  <si>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</si>
  <si>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</si>
  <si>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</si>
  <si>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</si>
  <si>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</si>
  <si>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</si>
  <si>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</si>
  <si>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</si>
  <si>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</si>
  <si>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</si>
  <si>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</si>
  <si>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</si>
  <si>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</si>
  <si>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</si>
  <si>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</si>
  <si>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</si>
  <si>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</si>
  <si>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</si>
  <si>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</si>
  <si>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</si>
  <si>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</si>
  <si>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</si>
  <si>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</si>
  <si>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</si>
  <si>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</si>
  <si>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</si>
  <si>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</si>
  <si>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</si>
  <si>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</si>
  <si>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</si>
  <si>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</si>
  <si>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</si>
  <si>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</si>
  <si>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</si>
  <si>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</si>
  <si>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</si>
  <si>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</si>
  <si>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</si>
  <si>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</si>
  <si>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</si>
  <si>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</si>
  <si>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</si>
  <si>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</si>
  <si>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</si>
  <si>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</si>
  <si>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</si>
  <si>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</si>
  <si>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</si>
  <si>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</si>
  <si>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</si>
  <si>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</si>
  <si>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</si>
  <si>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</si>
  <si>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</si>
  <si>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</si>
  <si>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</si>
  <si>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</si>
  <si>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</si>
  <si>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</si>
  <si>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</si>
  <si>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</si>
  <si>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</si>
  <si>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</si>
  <si>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</si>
  <si>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</si>
  <si>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</si>
  <si>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</si>
  <si>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</si>
  <si>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</si>
  <si>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</si>
  <si>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</si>
  <si>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</si>
  <si>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</si>
  <si>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</si>
  <si>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</si>
  <si>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</si>
  <si>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</si>
  <si>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</si>
  <si>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</si>
  <si>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</si>
  <si>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</si>
  <si>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</si>
  <si>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</si>
  <si>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</si>
  <si>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</si>
  <si>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</si>
  <si>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</si>
  <si>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</si>
  <si>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</si>
  <si>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</si>
  <si>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</si>
  <si>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</si>
  <si>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</si>
  <si>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</si>
  <si>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</si>
  <si>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</si>
  <si>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</si>
  <si>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</si>
  <si>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</si>
  <si>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</si>
  <si>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</si>
  <si>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</si>
  <si>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</si>
  <si>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</si>
  <si>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</si>
  <si>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</si>
  <si>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</si>
  <si>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</si>
  <si>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</si>
  <si>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</si>
  <si>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</si>
  <si>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</si>
  <si>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</si>
  <si>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</si>
  <si>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</si>
  <si>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</si>
  <si>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</si>
  <si>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</si>
  <si>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</si>
  <si>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</si>
  <si>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</si>
  <si>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</si>
  <si>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</si>
  <si>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</si>
  <si>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</si>
  <si>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</si>
  <si>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</si>
  <si>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</si>
  <si>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</si>
  <si>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</si>
  <si>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</si>
  <si>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</si>
  <si>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</si>
  <si>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</si>
  <si>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</si>
  <si>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</si>
  <si>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</si>
  <si>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</si>
  <si>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</si>
  <si>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</si>
  <si>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</si>
  <si>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</si>
  <si>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</si>
  <si>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</si>
  <si>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</si>
  <si>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</si>
  <si>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</si>
  <si>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</si>
  <si>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</si>
  <si>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</si>
  <si>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</si>
  <si>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</si>
  <si>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</si>
  <si>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</si>
  <si>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</si>
  <si>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</si>
  <si>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</si>
  <si>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</si>
  <si>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</si>
  <si>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</si>
  <si>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</si>
  <si>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</si>
  <si>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</si>
  <si>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</si>
  <si>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</si>
  <si>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</si>
  <si>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</si>
  <si>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</si>
  <si>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</si>
  <si>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</si>
  <si>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</si>
  <si>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</si>
  <si>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</si>
  <si>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</si>
  <si>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</si>
  <si>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</si>
  <si>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</si>
  <si>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</si>
  <si>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</si>
  <si>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</si>
  <si>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</si>
  <si>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</si>
  <si>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</si>
  <si>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</si>
  <si>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</si>
  <si>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</si>
  <si>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</si>
  <si>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</si>
  <si>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</si>
  <si>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</si>
  <si>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</si>
  <si>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</si>
  <si>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</si>
  <si>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</si>
  <si>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</si>
  <si>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</si>
  <si>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</si>
  <si>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</si>
  <si>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</si>
  <si>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</si>
  <si>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</si>
  <si>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</si>
  <si>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</si>
  <si>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</si>
  <si>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</si>
  <si>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</si>
  <si>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</si>
  <si>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</si>
  <si>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</si>
  <si>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</si>
  <si>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</si>
  <si>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</si>
  <si>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</si>
  <si>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</si>
  <si>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</si>
  <si>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</si>
  <si>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</si>
  <si>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</si>
  <si>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</si>
  <si>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</si>
  <si>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</si>
  <si>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</si>
  <si>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</si>
  <si>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</si>
  <si>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</si>
  <si>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</si>
  <si>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</si>
  <si>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</si>
  <si>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</si>
  <si>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</si>
  <si>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</si>
  <si>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</si>
  <si>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</si>
  <si>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</si>
  <si>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</si>
  <si>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</si>
  <si>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</si>
  <si>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</si>
  <si>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</si>
  <si>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</si>
  <si>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</si>
  <si>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</si>
  <si>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</si>
  <si>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</si>
  <si>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</si>
  <si>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</si>
  <si>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</si>
  <si>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</si>
  <si>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</si>
  <si>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</si>
  <si>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</si>
  <si>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</si>
  <si>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</si>
  <si>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</si>
  <si>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</si>
  <si>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</si>
  <si>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</si>
  <si>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</si>
  <si>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</si>
  <si>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</si>
  <si>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</si>
  <si>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</si>
  <si>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</si>
  <si>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</si>
  <si>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</si>
  <si>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</si>
  <si>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</si>
  <si>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</si>
  <si>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</si>
  <si>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</si>
  <si>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</si>
  <si>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</si>
  <si>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</si>
  <si>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</si>
  <si>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</si>
  <si>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</si>
  <si>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</si>
  <si>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</si>
  <si>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</si>
  <si>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</si>
  <si>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</si>
  <si>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</si>
  <si>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</si>
  <si>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</si>
  <si>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</si>
  <si>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</si>
  <si>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</si>
  <si>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</si>
  <si>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</si>
  <si>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</si>
  <si>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</si>
  <si>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</si>
  <si>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</si>
  <si>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</si>
  <si>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</si>
  <si>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</si>
  <si>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</si>
  <si>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</si>
  <si>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</si>
  <si>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</si>
  <si>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</si>
  <si>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</si>
  <si>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</si>
  <si>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</si>
  <si>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</si>
  <si>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</si>
  <si>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</si>
  <si>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</si>
  <si>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</si>
  <si>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</si>
  <si>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</si>
  <si>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</si>
  <si>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</si>
  <si>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</si>
  <si>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</si>
  <si>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</si>
  <si>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</si>
  <si>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</si>
  <si>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</si>
  <si>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</si>
  <si>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</si>
  <si>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</si>
  <si>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</si>
  <si>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</si>
  <si>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</si>
  <si>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</si>
  <si>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</si>
  <si>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</si>
  <si>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</si>
  <si>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</si>
  <si>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</si>
  <si>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</si>
  <si>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</si>
  <si>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</si>
  <si>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</si>
  <si>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</si>
  <si>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</si>
  <si>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</si>
  <si>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</si>
  <si>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</si>
  <si>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</si>
  <si>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</si>
  <si>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</si>
  <si>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</si>
  <si>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</si>
  <si>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</si>
  <si>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</si>
  <si>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</si>
  <si>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</si>
  <si>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</si>
  <si>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</si>
  <si>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</si>
  <si>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</si>
  <si>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</si>
  <si>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</si>
  <si>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</si>
  <si>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</si>
  <si>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</si>
  <si>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</si>
  <si>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</si>
  <si>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</si>
  <si>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</si>
  <si>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</si>
  <si>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</si>
  <si>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</si>
  <si>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</si>
  <si>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</si>
  <si>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</si>
  <si>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</si>
  <si>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</si>
  <si>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</si>
  <si>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</si>
  <si>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</si>
  <si>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</si>
  <si>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</si>
  <si>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</si>
  <si>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</si>
  <si>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</si>
  <si>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</si>
  <si>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</si>
  <si>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</si>
  <si>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</si>
  <si>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</si>
  <si>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</si>
  <si>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</si>
  <si>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</si>
  <si>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</si>
  <si>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</si>
  <si>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</si>
  <si>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</si>
  <si>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</si>
  <si>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</si>
  <si>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</si>
  <si>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</si>
  <si>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</si>
  <si>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</si>
  <si>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</si>
  <si>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</si>
  <si>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</si>
  <si>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</si>
  <si>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</si>
  <si>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</si>
  <si>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</si>
  <si>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</si>
  <si>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</si>
  <si>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</si>
  <si>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</si>
  <si>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</si>
  <si>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</si>
  <si>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</si>
  <si>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</si>
  <si>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</si>
  <si>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</si>
  <si>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</si>
  <si>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</si>
  <si>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</si>
  <si>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</si>
  <si>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</si>
  <si>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</si>
  <si>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</si>
  <si>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</si>
  <si>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</si>
  <si>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</si>
  <si>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</si>
  <si>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</si>
  <si>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</si>
  <si>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</si>
  <si>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</si>
  <si>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</si>
  <si>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</si>
  <si>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</si>
  <si>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</si>
  <si>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</si>
  <si>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</si>
  <si>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</si>
  <si>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</si>
  <si>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</si>
  <si>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</si>
  <si>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</si>
  <si>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</si>
  <si>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</si>
  <si>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</si>
  <si>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</si>
  <si>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</si>
  <si>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</si>
  <si>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</si>
  <si>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</si>
  <si>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</si>
  <si>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</si>
  <si>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</si>
  <si>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</si>
  <si>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</si>
  <si>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</si>
  <si>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</si>
  <si>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</si>
  <si>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</si>
  <si>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</si>
  <si>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</si>
  <si>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</si>
  <si>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</si>
  <si>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</si>
  <si>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</si>
  <si>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</si>
  <si>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</si>
  <si>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</si>
  <si>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</si>
  <si>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</si>
  <si>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</si>
  <si>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</si>
  <si>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</si>
  <si>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</si>
  <si>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</si>
  <si>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</si>
  <si>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</si>
  <si>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</si>
  <si>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</si>
  <si>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</si>
  <si>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</si>
  <si>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</si>
  <si>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</si>
  <si>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</si>
  <si>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</si>
  <si>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</si>
  <si>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</si>
  <si>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</si>
  <si>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</si>
  <si>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</si>
  <si>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</si>
  <si>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</si>
  <si>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</si>
  <si>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</si>
  <si>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</si>
  <si>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</si>
  <si>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</si>
  <si>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</si>
  <si>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</si>
  <si>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</si>
  <si>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</si>
  <si>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</si>
  <si>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</si>
  <si>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</si>
  <si>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</si>
  <si>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</si>
  <si>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</si>
  <si>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</si>
  <si>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</si>
  <si>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</si>
  <si>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</si>
  <si>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</si>
  <si>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</si>
  <si>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</si>
  <si>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</si>
  <si>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</si>
  <si>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</si>
  <si>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</si>
  <si>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</si>
  <si>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</si>
  <si>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</si>
  <si>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</si>
  <si>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</si>
  <si>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</si>
  <si>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</si>
  <si>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</si>
  <si>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</si>
  <si>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</si>
  <si>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</si>
  <si>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</si>
  <si>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</si>
  <si>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</si>
  <si>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</si>
  <si>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</si>
  <si>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</si>
  <si>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</si>
  <si>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</si>
  <si>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</si>
  <si>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</si>
  <si>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</si>
  <si>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</si>
  <si>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</si>
  <si>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</si>
  <si>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</si>
  <si>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</si>
  <si>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</si>
  <si>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</si>
  <si>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</si>
  <si>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</si>
  <si>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</si>
  <si>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</si>
  <si>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</si>
  <si>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</si>
  <si>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</si>
  <si>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</si>
  <si>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</si>
  <si>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</si>
  <si>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</si>
  <si>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</si>
  <si>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</si>
  <si>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</si>
  <si>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</si>
  <si>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</si>
  <si>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</si>
  <si>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</si>
  <si>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</si>
  <si>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</si>
  <si>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</si>
  <si>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</si>
  <si>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</si>
  <si>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</si>
  <si>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</si>
  <si>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</si>
  <si>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</si>
  <si>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</si>
  <si>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</si>
  <si>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</si>
  <si>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</si>
  <si>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</si>
  <si>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</si>
  <si>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</si>
  <si>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</si>
  <si>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</si>
  <si>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</si>
  <si>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</si>
  <si>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</si>
  <si>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</si>
  <si>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</si>
  <si>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</si>
  <si>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</si>
  <si>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</si>
  <si>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</si>
  <si>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</si>
  <si>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</si>
  <si>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</si>
  <si>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</si>
  <si>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</si>
  <si>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</si>
  <si>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</si>
  <si>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</si>
  <si>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</si>
  <si>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</si>
  <si>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</si>
  <si>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</si>
  <si>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</si>
  <si>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</si>
  <si>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</si>
  <si>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</si>
  <si>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</si>
  <si>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</si>
  <si>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</si>
  <si>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</si>
  <si>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</si>
  <si>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</si>
  <si>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</si>
  <si>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</si>
  <si>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</si>
  <si>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</si>
  <si>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</si>
  <si>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</si>
  <si>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</si>
  <si>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</si>
  <si>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</si>
  <si>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</si>
  <si>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</si>
  <si>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</si>
  <si>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</si>
  <si>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</si>
  <si>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</si>
  <si>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</si>
  <si>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</si>
  <si>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</si>
  <si>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</si>
  <si>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</si>
  <si>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</si>
  <si>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</si>
  <si>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</si>
  <si>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</si>
  <si>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</si>
  <si>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</si>
  <si>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</si>
  <si>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</si>
  <si>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</si>
  <si>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</si>
  <si>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</si>
  <si>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</si>
  <si>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</si>
  <si>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</si>
  <si>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</si>
  <si>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</si>
  <si>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</si>
  <si>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</si>
  <si>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</si>
  <si>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</si>
  <si>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</si>
  <si>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</si>
  <si>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</si>
  <si>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</si>
  <si>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</si>
  <si>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</si>
  <si>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</si>
  <si>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</si>
  <si>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</si>
  <si>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</si>
  <si>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</si>
  <si>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</si>
  <si>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</si>
  <si>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</si>
  <si>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</si>
  <si>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</si>
  <si>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</si>
  <si>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</si>
  <si>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</si>
  <si>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</si>
  <si>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</si>
  <si>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</si>
  <si>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</si>
  <si>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</si>
  <si>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</si>
  <si>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</si>
  <si>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</si>
  <si>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</si>
  <si>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</si>
  <si>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</si>
  <si>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</si>
  <si>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</si>
  <si>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</si>
  <si>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</si>
  <si>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</si>
  <si>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</si>
  <si>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</si>
  <si>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</si>
  <si>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</si>
  <si>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</si>
  <si>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</si>
  <si>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</si>
  <si>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</si>
  <si>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</si>
  <si>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</si>
  <si>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</si>
  <si>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</si>
  <si>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</si>
  <si>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</si>
  <si>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</si>
  <si>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</si>
  <si>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</si>
  <si>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</si>
  <si>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</si>
  <si>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</si>
  <si>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</si>
  <si>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</si>
  <si>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</si>
  <si>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</si>
  <si>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</si>
  <si>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</si>
  <si>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</si>
  <si>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</si>
  <si>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</si>
  <si>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</si>
  <si>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</si>
  <si>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</si>
  <si>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</si>
  <si>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</si>
  <si>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</si>
  <si>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</si>
  <si>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</si>
  <si>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</si>
  <si>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</si>
  <si>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</si>
  <si>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</si>
  <si>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</si>
  <si>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</si>
  <si>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</si>
  <si>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</si>
  <si>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</si>
  <si>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</si>
  <si>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</si>
  <si>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</si>
  <si>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</si>
  <si>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</si>
  <si>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</si>
  <si>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</si>
  <si>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</si>
  <si>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</si>
  <si>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</si>
  <si>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</si>
  <si>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</si>
  <si>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</si>
  <si>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</si>
  <si>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</si>
  <si>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</si>
  <si>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</si>
  <si>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</si>
  <si>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</si>
  <si>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</si>
  <si>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</si>
  <si>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</si>
  <si>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</si>
  <si>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</si>
  <si>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</si>
  <si>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</si>
  <si>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</si>
  <si>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</si>
  <si>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</si>
  <si>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</si>
  <si>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</si>
  <si>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</si>
  <si>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</si>
  <si>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</si>
  <si>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</si>
  <si>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</si>
  <si>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</si>
  <si>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</si>
  <si>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</si>
  <si>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</si>
  <si>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</si>
  <si>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</si>
  <si>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</si>
  <si>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</si>
  <si>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</si>
  <si>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</si>
  <si>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</si>
  <si>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</si>
  <si>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</si>
  <si>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</si>
  <si>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</si>
  <si>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</si>
  <si>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</si>
  <si>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</si>
  <si>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</si>
  <si>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</si>
  <si>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</si>
  <si>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</si>
  <si>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</si>
  <si>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</si>
  <si>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</si>
  <si>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</si>
  <si>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</si>
  <si>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</si>
  <si>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</si>
  <si>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</si>
  <si>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</si>
  <si>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</si>
  <si>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</si>
  <si>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</si>
  <si>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</si>
  <si>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</si>
  <si>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</si>
  <si>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</si>
  <si>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</si>
  <si>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</si>
  <si>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</si>
  <si>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</si>
  <si>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</si>
  <si>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</si>
  <si>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</si>
  <si>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</si>
  <si>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</si>
  <si>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</si>
  <si>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</si>
  <si>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</si>
  <si>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</si>
  <si>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</si>
  <si>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</si>
  <si>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</si>
  <si>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</si>
  <si>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</si>
  <si>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</si>
  <si>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</si>
  <si>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</si>
  <si>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</si>
  <si>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</si>
  <si>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</si>
  <si>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</si>
  <si>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</si>
  <si>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</si>
  <si>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</si>
  <si>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</si>
  <si>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</si>
  <si>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</si>
  <si>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</si>
  <si>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</si>
  <si>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</si>
  <si>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</si>
  <si>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</si>
  <si>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</si>
  <si>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</si>
  <si>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</si>
  <si>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</si>
  <si>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</si>
  <si>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</si>
  <si>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</si>
  <si>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</si>
  <si>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</si>
  <si>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</si>
  <si>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</si>
  <si>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</si>
  <si>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</si>
  <si>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</si>
  <si>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</si>
  <si>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</si>
  <si>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</si>
  <si>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</si>
  <si>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</si>
  <si>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</si>
  <si>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</si>
  <si>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</si>
  <si>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</si>
  <si>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</si>
  <si>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</si>
  <si>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</si>
  <si>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</si>
  <si>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</si>
  <si>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</si>
  <si>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</si>
  <si>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</si>
  <si>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</si>
  <si>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</si>
  <si>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</si>
  <si>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</si>
  <si>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</si>
  <si>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</si>
  <si>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</si>
  <si>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</si>
  <si>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</si>
  <si>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</si>
  <si>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</si>
  <si>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</si>
  <si>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</si>
  <si>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</si>
  <si>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</si>
  <si>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</si>
  <si>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</si>
  <si>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</si>
  <si>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</si>
  <si>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</si>
  <si>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</si>
  <si>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</si>
  <si>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</si>
  <si>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</si>
  <si>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</si>
  <si>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</si>
  <si>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</si>
  <si>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</si>
  <si>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</si>
  <si>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</si>
  <si>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</si>
  <si>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</si>
  <si>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</si>
  <si>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</si>
  <si>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</si>
  <si>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</si>
  <si>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</si>
  <si>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</si>
  <si>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</si>
  <si>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</si>
  <si>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</si>
  <si>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</si>
  <si>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</si>
  <si>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</si>
  <si>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</si>
  <si>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</si>
  <si>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</si>
  <si>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</si>
  <si>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</si>
  <si>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</si>
  <si>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</si>
  <si>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</si>
  <si>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</si>
  <si>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</si>
  <si>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</si>
  <si>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</si>
  <si>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</si>
  <si>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</si>
  <si>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</si>
  <si>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</si>
  <si>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</si>
  <si>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</si>
  <si>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</si>
  <si>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</si>
  <si>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</si>
  <si>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</si>
  <si>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</si>
  <si>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</si>
  <si>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</si>
  <si>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</si>
  <si>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</si>
  <si>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</si>
  <si>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</si>
  <si>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</si>
  <si>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</si>
  <si>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</si>
  <si>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</si>
  <si>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</si>
  <si>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</si>
  <si>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</si>
  <si>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</si>
  <si>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</si>
  <si>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</si>
  <si>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</si>
  <si>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</si>
  <si>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</si>
  <si>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</si>
  <si>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</si>
  <si>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</si>
  <si>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</si>
  <si>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</si>
  <si>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</si>
  <si>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</si>
  <si>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</si>
  <si>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</si>
  <si>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</si>
  <si>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</si>
  <si>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</si>
  <si>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</si>
  <si>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</si>
  <si>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</si>
  <si>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</si>
  <si>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</si>
  <si>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</si>
  <si>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</si>
  <si>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</si>
  <si>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</si>
  <si>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</si>
  <si>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</si>
  <si>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</si>
  <si>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</si>
  <si>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</si>
  <si>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</si>
  <si>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</si>
  <si>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</si>
  <si>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</si>
  <si>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</si>
  <si>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</si>
  <si>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</si>
  <si>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</si>
  <si>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</si>
  <si>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</si>
  <si>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</si>
  <si>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</si>
  <si>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</si>
  <si>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</si>
  <si>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</si>
  <si>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</si>
  <si>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</si>
  <si>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</si>
  <si>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</si>
  <si>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</si>
  <si>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</si>
  <si>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</si>
  <si>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</si>
  <si>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</si>
  <si>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</si>
  <si>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</si>
  <si>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</si>
  <si>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</si>
  <si>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</si>
  <si>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</si>
  <si>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</si>
  <si>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</si>
  <si>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</si>
  <si>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</si>
  <si>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</si>
  <si>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</si>
  <si>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</si>
  <si>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</si>
  <si>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</si>
  <si>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</si>
  <si>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</si>
  <si>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</si>
  <si>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</si>
  <si>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</si>
  <si>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</si>
  <si>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</si>
  <si>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</si>
  <si>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</si>
  <si>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</si>
  <si>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</si>
  <si>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</si>
  <si>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</si>
  <si>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</si>
  <si>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</si>
  <si>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</si>
  <si>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</si>
  <si>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</si>
  <si>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</si>
  <si>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</si>
  <si>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</si>
  <si>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</si>
  <si>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</si>
  <si>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</si>
  <si>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</si>
  <si>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</si>
  <si>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</si>
  <si>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</si>
  <si>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</si>
  <si>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</si>
  <si>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</si>
  <si>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</si>
  <si>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</si>
  <si>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</si>
  <si>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</si>
  <si>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</si>
  <si>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</si>
  <si>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</si>
  <si>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</si>
  <si>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</si>
  <si>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</si>
  <si>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</si>
  <si>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</si>
  <si>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</si>
  <si>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</si>
  <si>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</si>
  <si>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</si>
  <si>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</si>
  <si>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</si>
  <si>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</si>
  <si>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</si>
  <si>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</si>
  <si>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</si>
  <si>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</si>
  <si>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</si>
  <si>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</si>
  <si>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</si>
  <si>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</si>
  <si>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</si>
  <si>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</si>
  <si>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</si>
  <si>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</si>
  <si>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</si>
  <si>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</si>
  <si>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</si>
  <si>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</si>
  <si>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</si>
  <si>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</si>
  <si>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</si>
  <si>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</si>
  <si>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</si>
  <si>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</si>
  <si>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</si>
  <si>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</si>
  <si>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</si>
  <si>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</si>
  <si>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</si>
  <si>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</si>
  <si>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</si>
  <si>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</si>
  <si>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</si>
  <si>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</si>
  <si>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</si>
  <si>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</si>
  <si>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</si>
  <si>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</si>
  <si>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</si>
  <si>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</si>
  <si>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</si>
  <si>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</si>
  <si>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</si>
  <si>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</si>
  <si>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</si>
  <si>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</si>
  <si>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</si>
  <si>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</si>
  <si>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</si>
  <si>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</si>
  <si>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</si>
  <si>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</si>
  <si>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</si>
  <si>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</si>
  <si>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</si>
  <si>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</si>
  <si>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</si>
  <si>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</si>
  <si>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</si>
  <si>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</si>
  <si>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</si>
  <si>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</si>
  <si>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</si>
  <si>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</si>
  <si>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</si>
  <si>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</si>
  <si>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</si>
  <si>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</si>
  <si>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</si>
  <si>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</si>
  <si>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</si>
  <si>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</si>
  <si>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</si>
  <si>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</si>
  <si>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</si>
  <si>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</si>
  <si>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</si>
  <si>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</si>
  <si>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</si>
  <si>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</si>
  <si>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</si>
  <si>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</si>
  <si>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</si>
  <si>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</si>
  <si>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</si>
  <si>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</si>
  <si>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</si>
  <si>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</si>
  <si>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</si>
  <si>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</si>
  <si>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</si>
  <si>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</si>
  <si>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</si>
  <si>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</si>
  <si>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</si>
  <si>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</si>
  <si>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</si>
  <si>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</si>
  <si>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</si>
  <si>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</si>
  <si>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</si>
  <si>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</si>
  <si>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</si>
  <si>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</si>
  <si>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</si>
  <si>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</si>
  <si>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</si>
  <si>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</si>
  <si>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</si>
  <si>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</si>
  <si>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</si>
  <si>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</si>
  <si>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</si>
  <si>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</si>
  <si>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</si>
  <si>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</si>
  <si>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</si>
  <si>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</si>
  <si>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</si>
  <si>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</si>
  <si>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</si>
  <si>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</si>
  <si>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</si>
  <si>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</si>
  <si>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</si>
  <si>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</si>
  <si>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</si>
  <si>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</si>
  <si>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</si>
  <si>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</si>
  <si>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</si>
  <si>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</si>
  <si>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</si>
  <si>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</si>
  <si>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</si>
  <si>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</si>
  <si>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</si>
  <si>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</si>
  <si>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</si>
  <si>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</si>
  <si>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</si>
  <si>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</si>
  <si>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</si>
  <si>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</si>
  <si>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</si>
  <si>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</si>
  <si>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</si>
  <si>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</si>
  <si>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</si>
  <si>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</si>
  <si>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</si>
  <si>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</si>
  <si>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</si>
  <si>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</si>
  <si>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</si>
  <si>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</si>
  <si>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</si>
  <si>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</si>
  <si>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</si>
  <si>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</si>
  <si>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</si>
  <si>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</si>
  <si>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</si>
  <si>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</si>
  <si>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</si>
  <si>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</si>
  <si>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</si>
  <si>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</si>
  <si>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</si>
  <si>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</si>
  <si>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</si>
  <si>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</si>
  <si>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</si>
  <si>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</si>
  <si>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</si>
  <si>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</si>
  <si>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</si>
  <si>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</si>
  <si>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</si>
  <si>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</si>
  <si>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</si>
  <si>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</si>
  <si>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</si>
  <si>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</si>
  <si>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</si>
  <si>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</si>
  <si>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</si>
  <si>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</si>
  <si>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</si>
  <si>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</si>
  <si>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</si>
  <si>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</si>
  <si>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</si>
  <si>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</si>
  <si>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</si>
  <si>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</si>
  <si>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</si>
  <si>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</si>
  <si>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</si>
  <si>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</si>
  <si>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</si>
  <si>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</si>
  <si>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</si>
  <si>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</si>
  <si>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</si>
  <si>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</si>
  <si>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</si>
  <si>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</si>
  <si>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</si>
  <si>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</si>
  <si>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</si>
  <si>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</si>
  <si>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</si>
  <si>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</si>
  <si>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</si>
  <si>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</si>
  <si>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</si>
  <si>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</si>
  <si>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</si>
  <si>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</si>
  <si>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</si>
  <si>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</si>
  <si>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</si>
  <si>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</si>
  <si>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</si>
  <si>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</si>
  <si>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</si>
  <si>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</si>
  <si>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</si>
  <si>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</si>
  <si>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</si>
  <si>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</si>
  <si>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</si>
  <si>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</si>
  <si>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</si>
  <si>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</si>
  <si>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</si>
  <si>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</si>
  <si>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</si>
  <si>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</si>
  <si>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</si>
  <si>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</si>
  <si>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</si>
  <si>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</si>
  <si>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</si>
  <si>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</si>
  <si>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</si>
  <si>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</si>
  <si>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</si>
  <si>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</si>
  <si>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</si>
  <si>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</si>
  <si>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</si>
  <si>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</si>
  <si>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</si>
  <si>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</si>
  <si>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</si>
  <si>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</si>
  <si>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</si>
  <si>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</si>
  <si>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</si>
  <si>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</si>
  <si>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</si>
  <si>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</si>
  <si>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</si>
  <si>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</si>
  <si>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</si>
  <si>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</si>
  <si>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</si>
  <si>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</si>
  <si>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</si>
  <si>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</si>
  <si>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</si>
  <si>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</si>
  <si>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</si>
  <si>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</si>
  <si>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</si>
  <si>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</si>
  <si>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</si>
  <si>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</si>
  <si>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</si>
  <si>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</si>
  <si>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</si>
  <si>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</si>
  <si>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</si>
  <si>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</si>
  <si>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</si>
  <si>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</si>
  <si>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</si>
  <si>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</si>
  <si>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</si>
  <si>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</si>
  <si>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</si>
  <si>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</si>
  <si>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</si>
  <si>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</si>
  <si>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</si>
  <si>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</si>
  <si>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</si>
  <si>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</si>
  <si>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</si>
  <si>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</si>
  <si>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</si>
  <si>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</si>
  <si>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</si>
  <si>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</si>
  <si>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</si>
  <si>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</si>
  <si>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</si>
  <si>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</si>
  <si>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</si>
  <si>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</si>
  <si>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</si>
  <si>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</si>
  <si>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</si>
  <si>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</si>
  <si>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</si>
  <si>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</si>
  <si>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</si>
  <si>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</si>
  <si>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</si>
  <si>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</si>
  <si>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</si>
  <si>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</si>
  <si>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</si>
  <si>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</si>
  <si>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</si>
  <si>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</si>
  <si>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</si>
  <si>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</si>
  <si>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</si>
  <si>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</si>
  <si>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</si>
  <si>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</si>
  <si>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</si>
  <si>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</si>
  <si>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</si>
  <si>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</si>
  <si>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</si>
  <si>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</si>
  <si>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</si>
  <si>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</si>
  <si>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</si>
  <si>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</si>
  <si>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</si>
  <si>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</si>
  <si>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</si>
  <si>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</si>
  <si>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</si>
  <si>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</si>
  <si>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</si>
  <si>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</si>
  <si>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</si>
  <si>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</si>
  <si>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</si>
  <si>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</si>
  <si>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</si>
  <si>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</si>
  <si>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</si>
  <si>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</si>
  <si>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</si>
  <si>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</si>
  <si>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</si>
  <si>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</si>
  <si>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</si>
  <si>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</si>
  <si>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</si>
  <si>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</si>
  <si>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</si>
  <si>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</si>
  <si>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</si>
  <si>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</si>
  <si>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</si>
  <si>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</si>
  <si>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</si>
  <si>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</si>
  <si>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</si>
  <si>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</si>
  <si>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</si>
  <si>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</si>
  <si>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</si>
  <si>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</si>
  <si>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</si>
  <si>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</si>
  <si>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</si>
  <si>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</si>
  <si>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</si>
  <si>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</si>
  <si>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</si>
  <si>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</si>
  <si>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</si>
  <si>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</si>
  <si>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</si>
  <si>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</si>
  <si>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</si>
  <si>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</si>
  <si>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</si>
  <si>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</si>
  <si>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</si>
  <si>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</si>
  <si>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</si>
  <si>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</si>
  <si>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</si>
  <si>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</si>
  <si>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</si>
  <si>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</si>
  <si>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</si>
  <si>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</si>
  <si>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</si>
  <si>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</si>
  <si>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</si>
  <si>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</si>
  <si>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</si>
  <si>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</si>
  <si>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</si>
  <si>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</si>
  <si>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</si>
  <si>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</si>
  <si>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</si>
  <si>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</si>
  <si>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</si>
  <si>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</si>
  <si>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</si>
  <si>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</si>
  <si>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</si>
  <si>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</si>
  <si>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</si>
  <si>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</si>
  <si>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</si>
  <si>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</si>
  <si>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</si>
  <si>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</si>
  <si>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</si>
  <si>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</si>
  <si>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</si>
  <si>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</si>
  <si>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</si>
  <si>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</si>
  <si>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</si>
  <si>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</si>
  <si>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</si>
  <si>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</si>
  <si>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</si>
  <si>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</si>
  <si>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</si>
  <si>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</si>
  <si>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</si>
  <si>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</si>
  <si>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</si>
  <si>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</si>
  <si>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</si>
  <si>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</si>
  <si>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</si>
  <si>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</si>
  <si>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</si>
  <si>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</si>
  <si>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</si>
  <si>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</si>
  <si>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</si>
  <si>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</si>
  <si>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</si>
  <si>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</si>
  <si>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</si>
  <si>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</si>
  <si>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</si>
  <si>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</si>
  <si>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</si>
  <si>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</si>
  <si>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</si>
  <si>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</si>
  <si>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</si>
  <si>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</si>
  <si>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</si>
  <si>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</si>
  <si>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</si>
  <si>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</si>
  <si>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</si>
  <si>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</si>
  <si>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</si>
  <si>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</si>
  <si>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</si>
  <si>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</si>
  <si>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</si>
  <si>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</si>
  <si>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</si>
  <si>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</si>
  <si>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</si>
  <si>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</si>
  <si>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</si>
  <si>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</si>
  <si>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</si>
  <si>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</si>
  <si>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</si>
  <si>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</si>
  <si>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</si>
  <si>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</si>
  <si>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</si>
  <si>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</si>
  <si>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</si>
  <si>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</si>
  <si>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</si>
  <si>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</si>
  <si>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</si>
  <si>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</si>
  <si>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</si>
  <si>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</si>
  <si>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</si>
  <si>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</si>
  <si>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</si>
  <si>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</si>
  <si>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</si>
  <si>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</si>
  <si>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</si>
  <si>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</si>
  <si>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</si>
  <si>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</si>
  <si>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</si>
  <si>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</si>
  <si>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</si>
  <si>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</si>
  <si>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</si>
  <si>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</si>
  <si>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</si>
  <si>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</si>
  <si>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</si>
  <si>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</si>
  <si>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</si>
  <si>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</si>
  <si>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</si>
  <si>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</si>
  <si>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</si>
  <si>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</si>
  <si>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</si>
  <si>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</si>
  <si>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</si>
  <si>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</si>
  <si>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</si>
  <si>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</si>
  <si>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</si>
  <si>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</si>
  <si>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</si>
  <si>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</si>
  <si>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</si>
  <si>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</si>
  <si>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</si>
  <si>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</si>
  <si>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</si>
  <si>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</si>
  <si>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</si>
  <si>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</si>
  <si>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</si>
  <si>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</si>
  <si>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</si>
  <si>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</si>
  <si>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</si>
  <si>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</si>
  <si>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</si>
  <si>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</si>
  <si>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</si>
  <si>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</si>
  <si>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</si>
  <si>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</si>
  <si>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</si>
  <si>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</si>
  <si>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</si>
  <si>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</si>
  <si>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</si>
  <si>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</si>
  <si>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</si>
  <si>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</si>
  <si>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</si>
  <si>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</si>
  <si>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</si>
  <si>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</si>
  <si>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</si>
  <si>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</si>
  <si>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</si>
  <si>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</si>
  <si>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</si>
  <si>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</si>
  <si>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</si>
  <si>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</si>
  <si>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</si>
  <si>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</si>
  <si>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</si>
  <si>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</si>
  <si>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</si>
  <si>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</si>
  <si>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</si>
  <si>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</si>
  <si>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</si>
  <si>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</si>
  <si>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</si>
  <si>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</si>
  <si>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</si>
  <si>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</si>
  <si>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</si>
  <si>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</si>
  <si>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</si>
  <si>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</si>
  <si>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</si>
  <si>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</si>
  <si>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</si>
  <si>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</si>
  <si>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</si>
  <si>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</si>
  <si>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</si>
  <si>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</si>
  <si>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</si>
  <si>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</si>
  <si>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</si>
  <si>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</si>
  <si>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</si>
  <si>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</si>
  <si>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</si>
  <si>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</si>
  <si>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</si>
  <si>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</si>
  <si>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</si>
  <si>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</si>
  <si>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</si>
  <si>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</si>
  <si>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</si>
  <si>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</si>
  <si>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</si>
  <si>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</si>
  <si>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</si>
  <si>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</si>
  <si>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</si>
  <si>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</si>
  <si>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</si>
  <si>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</si>
  <si>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</si>
  <si>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</si>
  <si>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</si>
  <si>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</si>
  <si>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</si>
  <si>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</si>
  <si>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</si>
  <si>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</si>
  <si>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</si>
  <si>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</si>
  <si>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</si>
  <si>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</si>
  <si>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</si>
  <si>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</si>
  <si>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</si>
  <si>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</si>
  <si>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</si>
  <si>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</si>
  <si>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</si>
  <si>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</si>
  <si>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</si>
  <si>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</si>
  <si>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</si>
  <si>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</si>
  <si>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</si>
  <si>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</si>
  <si>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</si>
  <si>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</si>
  <si>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</si>
  <si>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</si>
  <si>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</si>
  <si>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</si>
  <si>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</si>
  <si>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</si>
  <si>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</si>
  <si>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</si>
  <si>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</si>
  <si>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</si>
  <si>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</si>
  <si>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</si>
  <si>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</si>
  <si>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</si>
  <si>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</si>
  <si>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</si>
  <si>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</si>
  <si>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</si>
  <si>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</si>
  <si>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</si>
  <si>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</si>
  <si>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</si>
  <si>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</si>
  <si>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</si>
  <si>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</si>
  <si>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</si>
  <si>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</si>
  <si>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</si>
  <si>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</si>
  <si>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</si>
  <si>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</si>
  <si>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</si>
  <si>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</si>
  <si>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</si>
  <si>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</si>
  <si>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</si>
  <si>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</si>
  <si>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</si>
  <si>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</si>
  <si>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</si>
  <si>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</si>
  <si>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</si>
  <si>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</si>
  <si>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</si>
  <si>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</si>
  <si>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</si>
  <si>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</si>
  <si>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</si>
  <si>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</si>
  <si>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</si>
  <si>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</si>
  <si>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</si>
  <si>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</si>
  <si>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</si>
  <si>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</si>
  <si>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</si>
  <si>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</si>
  <si>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</si>
  <si>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</si>
  <si>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</si>
  <si>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</si>
  <si>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</si>
  <si>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</si>
  <si>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</si>
  <si>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</si>
  <si>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</si>
  <si>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</si>
  <si>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</si>
  <si>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</si>
  <si>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</si>
  <si>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</si>
  <si>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</si>
  <si>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</si>
  <si>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</si>
  <si>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</si>
  <si>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</si>
  <si>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</si>
  <si>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</si>
  <si>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</si>
  <si>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</si>
  <si>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</si>
  <si>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</si>
  <si>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</si>
  <si>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</si>
  <si>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</si>
  <si>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</si>
  <si>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</si>
  <si>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</si>
  <si>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</si>
  <si>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</si>
  <si>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</si>
  <si>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</si>
  <si>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</si>
  <si>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</si>
  <si>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</si>
  <si>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</si>
  <si>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</si>
  <si>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</si>
  <si>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</si>
  <si>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</si>
  <si>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</si>
  <si>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</si>
  <si>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</si>
  <si>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</si>
  <si>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</si>
  <si>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</si>
  <si>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</si>
  <si>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</si>
  <si>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</si>
  <si>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</si>
  <si>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</si>
  <si>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</si>
  <si>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</si>
  <si>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</si>
  <si>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</si>
  <si>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</si>
  <si>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</si>
  <si>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</si>
  <si>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</si>
  <si>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</si>
  <si>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</si>
  <si>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</si>
  <si>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</si>
  <si>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</si>
  <si>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</si>
  <si>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</si>
  <si>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</si>
  <si>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</si>
  <si>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</si>
  <si>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</si>
  <si>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</si>
  <si>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</si>
  <si>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</si>
  <si>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</si>
  <si>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</si>
  <si>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</si>
  <si>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</si>
  <si>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</si>
  <si>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</si>
  <si>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</si>
  <si>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</si>
  <si>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</si>
  <si>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</si>
  <si>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</si>
  <si>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</si>
  <si>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</si>
  <si>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</si>
  <si>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</si>
  <si>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</si>
  <si>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</si>
  <si>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</si>
  <si>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</si>
  <si>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</si>
  <si>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</si>
  <si>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</si>
  <si>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</si>
  <si>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</si>
  <si>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</si>
  <si>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</si>
  <si>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</si>
  <si>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</si>
  <si>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</si>
  <si>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</si>
  <si>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</si>
  <si>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</si>
  <si>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</si>
  <si>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</si>
  <si>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</si>
  <si>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</si>
  <si>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</si>
  <si>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</si>
  <si>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</si>
  <si>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</si>
  <si>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</si>
  <si>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</si>
  <si>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</si>
  <si>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</si>
  <si>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</si>
  <si>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</si>
  <si>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</si>
  <si>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</si>
  <si>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</si>
  <si>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</si>
  <si>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</si>
  <si>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</si>
  <si>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</si>
  <si>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</si>
  <si>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</si>
  <si>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</si>
  <si>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</si>
  <si>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</si>
  <si>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</si>
  <si>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</si>
  <si>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</si>
  <si>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</si>
  <si>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</si>
  <si>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</si>
  <si>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</si>
  <si>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</si>
  <si>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</si>
  <si>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</si>
  <si>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</si>
  <si>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</si>
  <si>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</si>
  <si>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</si>
  <si>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</si>
  <si>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</si>
  <si>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</si>
  <si>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</si>
  <si>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</si>
  <si>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</si>
  <si>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</si>
  <si>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</si>
  <si>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</si>
  <si>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</si>
  <si>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</si>
  <si>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</si>
  <si>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</si>
  <si>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</si>
  <si>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</si>
  <si>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</si>
  <si>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</si>
  <si>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</si>
  <si>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</si>
  <si>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</si>
  <si>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</si>
  <si>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</si>
  <si>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</si>
  <si>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</si>
  <si>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</si>
  <si>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</si>
  <si>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</si>
  <si>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</si>
  <si>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</si>
  <si>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</si>
  <si>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</si>
  <si>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</si>
  <si>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</si>
  <si>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</si>
  <si>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</si>
  <si>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</si>
  <si>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</si>
  <si>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</si>
  <si>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</si>
  <si>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</si>
  <si>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</si>
  <si>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</si>
  <si>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</si>
  <si>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</si>
  <si>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</si>
  <si>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</si>
  <si>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</si>
  <si>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</si>
  <si>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</si>
  <si>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</si>
  <si>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</si>
  <si>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</si>
  <si>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</si>
  <si>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</si>
  <si>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</si>
  <si>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</si>
  <si>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</si>
  <si>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</si>
  <si>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</si>
  <si>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</si>
  <si>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</si>
  <si>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</si>
  <si>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</si>
  <si>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</si>
  <si>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</si>
  <si>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</si>
  <si>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</si>
  <si>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</si>
  <si>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</si>
  <si>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</si>
  <si>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</si>
  <si>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</si>
  <si>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</si>
  <si>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</si>
  <si>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</si>
  <si>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</si>
  <si>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</si>
  <si>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</si>
  <si>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</si>
  <si>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</si>
  <si>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</si>
  <si>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</si>
  <si>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</si>
  <si>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</si>
  <si>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</si>
  <si>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</si>
  <si>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</si>
  <si>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</si>
  <si>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</si>
  <si>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</si>
  <si>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</si>
  <si>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</si>
  <si>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</si>
  <si>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</si>
  <si>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</si>
  <si>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</si>
  <si>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</si>
  <si>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</si>
  <si>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</si>
  <si>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</si>
  <si>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</si>
  <si>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</si>
  <si>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</si>
  <si>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</si>
  <si>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</si>
  <si>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</si>
  <si>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</si>
  <si>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</si>
  <si>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</si>
  <si>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</si>
  <si>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</si>
  <si>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</si>
  <si>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</si>
  <si>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</si>
  <si>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</si>
  <si>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</si>
  <si>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</si>
  <si>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</si>
  <si>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</si>
  <si>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</si>
  <si>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</si>
  <si>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</si>
  <si>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</si>
  <si>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</si>
  <si>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</si>
  <si>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</si>
  <si>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</si>
  <si>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</si>
  <si>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</si>
  <si>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</si>
  <si>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</si>
  <si>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</si>
  <si>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</si>
  <si>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</si>
  <si>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</si>
  <si>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</si>
  <si>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</si>
  <si>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</si>
  <si>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</si>
  <si>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</si>
  <si>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</si>
  <si>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</si>
  <si>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</si>
  <si>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</si>
  <si>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</si>
  <si>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</si>
  <si>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</si>
  <si>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</si>
  <si>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</si>
  <si>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</si>
  <si>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</si>
  <si>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</si>
  <si>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</si>
  <si>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</si>
  <si>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</si>
  <si>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</si>
  <si>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</si>
  <si>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</si>
  <si>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</si>
  <si>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</si>
  <si>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</si>
  <si>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</si>
  <si>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</si>
  <si>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</si>
  <si>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</si>
  <si>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</si>
  <si>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</si>
  <si>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</si>
  <si>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</si>
  <si>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</si>
  <si>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</si>
  <si>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</si>
  <si>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</si>
  <si>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</si>
  <si>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</si>
  <si>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</si>
  <si>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</si>
  <si>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</si>
  <si>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</si>
  <si>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</si>
  <si>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</si>
  <si>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</si>
  <si>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</si>
  <si>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</si>
  <si>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</si>
  <si>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</si>
  <si>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</si>
  <si>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</si>
  <si>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</si>
  <si>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</si>
  <si>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</si>
  <si>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</si>
  <si>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</si>
  <si>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</si>
  <si>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</si>
  <si>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</si>
  <si>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</si>
  <si>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</si>
  <si>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</si>
  <si>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</si>
  <si>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</si>
  <si>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</si>
  <si>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</si>
  <si>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</si>
  <si>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</si>
  <si>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</si>
  <si>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</si>
  <si>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</si>
  <si>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</si>
  <si>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</si>
  <si>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</si>
  <si>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</si>
  <si>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</si>
  <si>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</si>
  <si>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</si>
  <si>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</si>
  <si>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</si>
  <si>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</si>
  <si>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</si>
  <si>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</si>
  <si>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</si>
  <si>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</si>
  <si>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</si>
  <si>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</si>
  <si>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</si>
  <si>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</si>
  <si>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</si>
  <si>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</si>
  <si>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</si>
  <si>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</si>
  <si>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</si>
  <si>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</si>
  <si>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</si>
  <si>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</si>
  <si>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</si>
  <si>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</si>
  <si>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</si>
  <si>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</si>
  <si>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</si>
  <si>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</si>
  <si>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</si>
  <si>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</si>
  <si>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</si>
  <si>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</si>
  <si>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</si>
  <si>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</si>
  <si>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</si>
  <si>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</si>
  <si>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</si>
  <si>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</si>
  <si>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</si>
  <si>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</si>
  <si>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</si>
  <si>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</si>
  <si>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</si>
  <si>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</si>
  <si>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</si>
  <si>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</si>
  <si>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</si>
  <si>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</si>
  <si>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</si>
  <si>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</si>
  <si>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</si>
  <si>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</si>
  <si>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</si>
  <si>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</si>
  <si>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</si>
  <si>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</si>
  <si>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</si>
  <si>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</si>
  <si>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</si>
  <si>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</si>
  <si>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</si>
  <si>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</si>
  <si>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</si>
  <si>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</si>
  <si>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</si>
  <si>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</si>
  <si>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</si>
  <si>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</si>
  <si>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</si>
  <si>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</si>
  <si>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</si>
  <si>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</si>
  <si>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</si>
  <si>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</si>
  <si>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</si>
  <si>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</si>
  <si>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</si>
  <si>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</si>
  <si>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</si>
  <si>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</si>
  <si>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</si>
  <si>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</si>
  <si>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</si>
  <si>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</si>
  <si>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</si>
  <si>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</si>
  <si>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</si>
  <si>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</si>
  <si>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</si>
  <si>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</si>
  <si>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</si>
  <si>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</si>
  <si>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</si>
  <si>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</si>
  <si>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</si>
  <si>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</si>
  <si>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</si>
  <si>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</si>
  <si>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</si>
  <si>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</si>
  <si>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</si>
  <si>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</si>
  <si>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</si>
  <si>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</si>
  <si>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</si>
  <si>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</si>
  <si>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</si>
  <si>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</si>
  <si>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</si>
  <si>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</si>
  <si>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</si>
  <si>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</si>
  <si>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</si>
  <si>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</si>
  <si>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</si>
  <si>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</si>
  <si>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</si>
  <si>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</si>
  <si>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</si>
  <si>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</si>
  <si>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</si>
  <si>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</si>
  <si>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</si>
  <si>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</si>
  <si>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</si>
  <si>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</si>
  <si>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</si>
  <si>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</si>
  <si>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</si>
  <si>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</si>
  <si>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</si>
  <si>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</si>
  <si>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</si>
  <si>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</si>
  <si>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</si>
  <si>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</si>
  <si>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</si>
  <si>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</si>
  <si>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</si>
  <si>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</si>
  <si>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</si>
  <si>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</si>
  <si>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</si>
  <si>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</si>
  <si>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</si>
  <si>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</si>
  <si>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</si>
  <si>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</si>
  <si>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</si>
  <si>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</si>
  <si>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</si>
  <si>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</si>
  <si>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</si>
  <si>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</si>
  <si>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</si>
  <si>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</si>
  <si>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</si>
  <si>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</si>
  <si>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</si>
  <si>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</si>
  <si>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</si>
  <si>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</si>
  <si>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</si>
  <si>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</si>
  <si>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</si>
  <si>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</si>
  <si>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</si>
  <si>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</si>
  <si>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</si>
  <si>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</si>
  <si>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</si>
  <si>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</si>
  <si>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</si>
  <si>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</si>
  <si>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</si>
  <si>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</si>
  <si>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</si>
  <si>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</si>
  <si>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</si>
  <si>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</si>
  <si>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</si>
  <si>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</si>
  <si>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</si>
  <si>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</si>
  <si>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</si>
  <si>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</si>
  <si>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</si>
  <si>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</si>
  <si>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</si>
  <si>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</si>
  <si>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</si>
  <si>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</si>
  <si>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</si>
  <si>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</si>
  <si>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</si>
  <si>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</si>
  <si>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</si>
  <si>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</si>
  <si>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</si>
  <si>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</si>
  <si>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</si>
  <si>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</si>
  <si>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</si>
  <si>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</si>
  <si>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</si>
  <si>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</si>
  <si>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</si>
  <si>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</si>
  <si>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</si>
  <si>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</si>
  <si>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</si>
  <si>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</si>
  <si>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</si>
  <si>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</si>
  <si>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</si>
  <si>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</si>
  <si>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</si>
  <si>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</si>
  <si>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</si>
  <si>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</si>
  <si>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</si>
  <si>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</si>
  <si>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</si>
  <si>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</si>
  <si>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</si>
  <si>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</si>
  <si>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</si>
  <si>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</si>
  <si>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</si>
  <si>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</si>
  <si>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</si>
  <si>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</si>
  <si>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</si>
  <si>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</si>
  <si>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</si>
  <si>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</si>
  <si>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</si>
  <si>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</si>
  <si>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</si>
  <si>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</si>
  <si>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</si>
  <si>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</si>
  <si>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</si>
  <si>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</si>
  <si>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</si>
  <si>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</si>
  <si>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</si>
  <si>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</si>
  <si>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</si>
  <si>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</si>
  <si>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</si>
  <si>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</si>
  <si>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</si>
  <si>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</si>
  <si>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</si>
  <si>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</si>
  <si>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</si>
  <si>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</si>
  <si>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</si>
  <si>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</si>
  <si>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</si>
  <si>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</si>
  <si>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</si>
  <si>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</si>
  <si>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</si>
  <si>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</si>
  <si>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</si>
  <si>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</si>
  <si>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</si>
  <si>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</si>
  <si>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</si>
  <si>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</si>
  <si>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</si>
  <si>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</si>
  <si>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</si>
  <si>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</si>
  <si>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</si>
  <si>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</si>
  <si>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</si>
  <si>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</si>
  <si>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</si>
  <si>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</si>
  <si>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</si>
  <si>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</si>
  <si>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</si>
  <si>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</si>
  <si>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</si>
  <si>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</si>
  <si>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</si>
  <si>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</si>
  <si>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</si>
  <si>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</si>
  <si>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</si>
  <si>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</si>
  <si>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</si>
  <si>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</si>
  <si>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</si>
  <si>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</si>
  <si>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</si>
  <si>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</si>
  <si>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</si>
  <si>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</si>
  <si>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</si>
  <si>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</si>
  <si>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</si>
  <si>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</si>
  <si>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</si>
  <si>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</si>
  <si>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</si>
  <si>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</si>
  <si>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</si>
  <si>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</si>
  <si>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</si>
  <si>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</si>
  <si>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</si>
  <si>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</si>
  <si>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</si>
  <si>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</si>
  <si>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</si>
  <si>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</si>
  <si>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</si>
  <si>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</si>
  <si>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</si>
  <si>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</si>
  <si>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</si>
  <si>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</si>
  <si>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</si>
  <si>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</si>
  <si>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</si>
  <si>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</si>
  <si>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</si>
  <si>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</si>
  <si>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</si>
  <si>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</si>
  <si>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</si>
  <si>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</si>
  <si>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</si>
  <si>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</si>
  <si>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</si>
  <si>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</si>
  <si>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</si>
  <si>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</si>
  <si>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</si>
  <si>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</si>
  <si>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</si>
  <si>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</si>
  <si>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</si>
  <si>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</si>
  <si>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</si>
  <si>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</si>
  <si>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</si>
  <si>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</si>
  <si>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</si>
  <si>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</si>
  <si>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</si>
  <si>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</si>
  <si>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</si>
  <si>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</si>
  <si>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</si>
  <si>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</si>
  <si>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</si>
  <si>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</si>
  <si>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</si>
  <si>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</si>
  <si>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</si>
  <si>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</si>
  <si>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</si>
  <si>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</si>
  <si>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</si>
  <si>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</si>
  <si>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</si>
  <si>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</si>
  <si>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</si>
  <si>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</si>
  <si>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</si>
  <si>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</si>
  <si>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</si>
  <si>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</si>
  <si>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</si>
  <si>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</si>
  <si>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</si>
  <si>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</si>
  <si>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</si>
  <si>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</si>
  <si>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</si>
  <si>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</si>
  <si>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</si>
  <si>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</si>
  <si>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</si>
  <si>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</si>
  <si>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</si>
  <si>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</si>
  <si>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</si>
  <si>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</si>
  <si>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</si>
  <si>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</si>
  <si>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</si>
  <si>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</si>
  <si>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</si>
  <si>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</si>
  <si>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</si>
  <si>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</si>
  <si>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</si>
  <si>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</si>
  <si>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</si>
  <si>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</si>
  <si>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</si>
  <si>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</si>
  <si>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</si>
  <si>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</si>
  <si>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</si>
  <si>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</si>
  <si>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</si>
  <si>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</si>
  <si>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</si>
  <si>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</si>
  <si>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</si>
  <si>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</si>
  <si>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</si>
  <si>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</si>
  <si>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</si>
  <si>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</si>
  <si>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</si>
  <si>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</si>
  <si>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</si>
  <si>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</si>
  <si>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</si>
  <si>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</si>
  <si>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</si>
  <si>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</si>
  <si>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</si>
  <si>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</si>
  <si>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</si>
  <si>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</si>
  <si>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</si>
  <si>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</si>
  <si>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</si>
  <si>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</si>
  <si>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</si>
  <si>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</si>
  <si>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</si>
  <si>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</si>
  <si>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</si>
  <si>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</si>
  <si>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</si>
  <si>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</si>
  <si>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</si>
  <si>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</si>
  <si>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</si>
  <si>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</si>
  <si>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</si>
  <si>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</si>
  <si>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</si>
  <si>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</si>
  <si>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</si>
  <si>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</si>
  <si>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</si>
  <si>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</si>
  <si>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</si>
  <si>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</si>
  <si>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</si>
  <si>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</si>
  <si>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</si>
  <si>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</si>
  <si>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</si>
  <si>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</si>
  <si>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</si>
  <si>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</si>
  <si>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</si>
  <si>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</si>
  <si>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</si>
  <si>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</si>
  <si>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</si>
  <si>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</si>
  <si>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</si>
  <si>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</si>
  <si>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</si>
  <si>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</si>
  <si>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</si>
  <si>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</si>
  <si>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</si>
  <si>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</si>
  <si>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</si>
  <si>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</si>
  <si>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</si>
  <si>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</si>
  <si>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</si>
  <si>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</si>
  <si>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</si>
  <si>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</si>
  <si>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</si>
  <si>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</si>
  <si>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</si>
  <si>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</si>
  <si>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</si>
  <si>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</si>
  <si>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</si>
  <si>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</si>
  <si>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</si>
  <si>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</si>
  <si>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</si>
  <si>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</si>
  <si>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</si>
  <si>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</si>
  <si>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</si>
  <si>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</si>
  <si>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</si>
  <si>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</si>
  <si>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</si>
  <si>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</si>
  <si>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</si>
  <si>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</si>
  <si>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</si>
  <si>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</si>
  <si>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</si>
  <si>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</si>
  <si>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</si>
  <si>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</si>
  <si>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</si>
  <si>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</si>
  <si>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</si>
  <si>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</si>
  <si>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</si>
  <si>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</si>
  <si>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</si>
  <si>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</si>
  <si>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</si>
  <si>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</si>
  <si>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</si>
  <si>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</si>
  <si>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</si>
  <si>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</si>
  <si>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</si>
  <si>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</si>
  <si>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</si>
  <si>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</si>
  <si>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</si>
  <si>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</si>
  <si>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</si>
  <si>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</si>
  <si>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</si>
  <si>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</si>
  <si>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</si>
  <si>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</si>
  <si>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</si>
  <si>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</si>
  <si>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</si>
  <si>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</si>
  <si>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</si>
  <si>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</si>
  <si>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</si>
  <si>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</si>
  <si>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</si>
  <si>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</si>
  <si>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</si>
  <si>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</si>
  <si>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</si>
  <si>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</si>
  <si>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</si>
  <si>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</si>
  <si>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</si>
  <si>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</si>
  <si>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</si>
  <si>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</si>
  <si>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</si>
  <si>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</si>
  <si>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</si>
  <si>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</si>
  <si>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</si>
  <si>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</si>
  <si>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</si>
  <si>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</si>
  <si>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</si>
  <si>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</si>
  <si>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</si>
  <si>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</si>
  <si>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</si>
  <si>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</si>
  <si>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</si>
  <si>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</si>
  <si>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</si>
  <si>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</si>
  <si>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</si>
  <si>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</si>
  <si>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</si>
  <si>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</si>
  <si>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</si>
  <si>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</si>
  <si>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</si>
  <si>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</si>
  <si>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</si>
  <si>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</si>
  <si>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</si>
  <si>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</si>
  <si>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</si>
  <si>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</si>
  <si>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</si>
  <si>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</si>
  <si>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</si>
  <si>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</si>
  <si>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</si>
  <si>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</si>
  <si>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</si>
  <si>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</si>
  <si>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</si>
  <si>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</si>
  <si>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</si>
  <si>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</si>
  <si>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</si>
  <si>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</si>
  <si>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</si>
  <si>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</si>
  <si>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</si>
  <si>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</si>
  <si>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</si>
  <si>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</si>
  <si>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</si>
  <si>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</si>
  <si>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</si>
  <si>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</si>
  <si>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</si>
  <si>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</si>
  <si>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</si>
  <si>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</si>
  <si>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</si>
  <si>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</si>
  <si>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</si>
  <si>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</si>
  <si>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</si>
  <si>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</si>
  <si>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</si>
  <si>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</si>
  <si>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</si>
  <si>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</si>
  <si>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</si>
  <si>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</si>
  <si>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</si>
  <si>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</si>
  <si>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</si>
  <si>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</si>
  <si>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</si>
  <si>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</si>
  <si>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</si>
  <si>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</si>
  <si>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</si>
  <si>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</si>
  <si>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</si>
  <si>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</si>
  <si>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</si>
  <si>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</si>
  <si>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</si>
  <si>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</si>
  <si>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</si>
  <si>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</si>
  <si>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</si>
  <si>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</si>
  <si>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</si>
  <si>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</si>
  <si>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</si>
  <si>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</si>
  <si>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</si>
  <si>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</si>
  <si>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</si>
  <si>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</si>
  <si>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</si>
  <si>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</si>
  <si>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</si>
  <si>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</si>
  <si>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</si>
  <si>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</si>
  <si>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</si>
  <si>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</si>
  <si>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</si>
  <si>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</si>
  <si>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</si>
  <si>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</si>
  <si>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</si>
  <si>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</si>
  <si>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</si>
  <si>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</si>
  <si>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</si>
  <si>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</si>
  <si>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</si>
  <si>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</si>
  <si>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</si>
  <si>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</si>
  <si>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</si>
  <si>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</si>
  <si>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</si>
  <si>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</si>
  <si>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</si>
  <si>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</si>
  <si>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</si>
  <si>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</si>
  <si>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</si>
  <si>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</si>
  <si>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</si>
  <si>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</si>
  <si>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</si>
  <si>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</si>
  <si>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</si>
  <si>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</si>
  <si>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</si>
  <si>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</si>
  <si>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</si>
  <si>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</si>
  <si>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</si>
  <si>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</si>
  <si>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</si>
  <si>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</si>
  <si>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</si>
  <si>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</si>
  <si>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</si>
  <si>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</si>
  <si>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</si>
  <si>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</si>
  <si>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</si>
  <si>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</si>
  <si>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</si>
  <si>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</si>
  <si>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</si>
  <si>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</si>
  <si>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</si>
  <si>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</si>
  <si>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</si>
  <si>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</si>
  <si>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</si>
  <si>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</si>
  <si>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</si>
  <si>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</si>
  <si>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</si>
  <si>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</si>
  <si>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</si>
  <si>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</si>
  <si>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</si>
  <si>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</si>
  <si>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</si>
  <si>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</si>
  <si>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</si>
  <si>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</si>
  <si>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</si>
  <si>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</si>
  <si>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</si>
  <si>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</si>
  <si>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</si>
  <si>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</si>
  <si>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</si>
  <si>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</si>
  <si>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</si>
  <si>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</si>
  <si>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</si>
  <si>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</si>
  <si>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</si>
  <si>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</si>
  <si>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</si>
  <si>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</si>
  <si>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</si>
  <si>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</si>
  <si>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</si>
  <si>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</si>
  <si>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</si>
  <si>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</si>
  <si>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</si>
  <si>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</si>
  <si>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</si>
  <si>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</si>
  <si>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</si>
  <si>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</si>
  <si>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</si>
  <si>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</si>
  <si>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</si>
  <si>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</si>
  <si>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</si>
  <si>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</si>
  <si>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</si>
  <si>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</si>
  <si>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</si>
  <si>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</si>
  <si>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</si>
  <si>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</si>
  <si>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</si>
  <si>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</si>
  <si>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</si>
  <si>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</si>
  <si>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</si>
  <si>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</si>
  <si>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</si>
  <si>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</si>
  <si>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</si>
  <si>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</si>
  <si>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</si>
  <si>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</si>
  <si>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</si>
  <si>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</si>
  <si>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</si>
  <si>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</si>
  <si>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</si>
  <si>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</si>
  <si>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</si>
  <si>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</si>
  <si>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</si>
  <si>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</si>
  <si>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</si>
  <si>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</si>
  <si>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</si>
  <si>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</si>
  <si>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</si>
  <si>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</si>
  <si>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</si>
  <si>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</si>
  <si>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</si>
  <si>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</si>
  <si>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</si>
  <si>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</si>
  <si>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</si>
  <si>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</si>
  <si>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</si>
  <si>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</si>
  <si>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</si>
  <si>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</si>
  <si>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</si>
  <si>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</si>
  <si>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</si>
  <si>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</si>
  <si>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</si>
  <si>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</si>
  <si>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</si>
  <si>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</si>
  <si>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</si>
  <si>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</si>
  <si>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</si>
  <si>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</si>
  <si>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</si>
  <si>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</si>
  <si>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</si>
  <si>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</si>
  <si>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</si>
  <si>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</si>
  <si>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</si>
  <si>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</si>
  <si>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</si>
  <si>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</si>
  <si>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</si>
  <si>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</si>
  <si>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</si>
  <si>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</si>
  <si>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</si>
  <si>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</si>
  <si>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</si>
  <si>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</si>
  <si>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</si>
  <si>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</si>
  <si>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</si>
  <si>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</si>
  <si>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</si>
  <si>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</si>
  <si>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</si>
  <si>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</si>
  <si>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</si>
  <si>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</si>
  <si>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</si>
  <si>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</si>
  <si>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</si>
  <si>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</si>
  <si>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</si>
  <si>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</si>
  <si>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</si>
  <si>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</si>
  <si>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</si>
  <si>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</si>
  <si>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</si>
  <si>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</si>
  <si>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</si>
  <si>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</si>
  <si>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</si>
  <si>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</si>
  <si>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</si>
  <si>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</si>
  <si>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</si>
  <si>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</si>
  <si>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</si>
  <si>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</si>
  <si>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</si>
  <si>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</si>
  <si>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</si>
  <si>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</si>
  <si>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</si>
  <si>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</si>
  <si>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</si>
  <si>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</si>
  <si>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</si>
  <si>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</si>
  <si>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</si>
  <si>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</si>
  <si>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</si>
  <si>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</si>
  <si>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</si>
  <si>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</si>
  <si>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</si>
  <si>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</si>
  <si>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</si>
  <si>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</si>
  <si>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</si>
  <si>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</si>
  <si>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</si>
  <si>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</si>
  <si>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</si>
  <si>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</si>
  <si>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</si>
  <si>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</si>
  <si>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</si>
  <si>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</si>
  <si>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</si>
  <si>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</si>
  <si>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</si>
  <si>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</si>
  <si>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</si>
  <si>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</si>
  <si>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</si>
  <si>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</si>
  <si>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</si>
  <si>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</si>
  <si>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</si>
  <si>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</si>
  <si>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</si>
  <si>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</si>
  <si>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</si>
  <si>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</si>
  <si>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</si>
  <si>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</si>
  <si>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</si>
  <si>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</si>
  <si>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</si>
  <si>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</si>
  <si>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</si>
  <si>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</si>
  <si>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</si>
  <si>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</si>
  <si>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</si>
  <si>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</si>
  <si>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</si>
  <si>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</si>
  <si>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</si>
  <si>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</si>
  <si>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</si>
  <si>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</si>
  <si>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</si>
  <si>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</si>
  <si>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</si>
  <si>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</si>
  <si>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</si>
  <si>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</si>
  <si>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</si>
  <si>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</si>
  <si>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</si>
  <si>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</si>
  <si>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</si>
  <si>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</si>
  <si>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</si>
  <si>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</si>
  <si>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</si>
  <si>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</si>
  <si>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</si>
  <si>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</si>
  <si>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</si>
  <si>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</si>
  <si>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</si>
  <si>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</si>
  <si>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</si>
  <si>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</si>
  <si>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</si>
  <si>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</si>
  <si>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</si>
  <si>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</si>
  <si>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</si>
  <si>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</si>
  <si>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</si>
  <si>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</si>
  <si>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</si>
  <si>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</si>
  <si>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</si>
  <si>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</si>
  <si>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</si>
  <si>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</si>
  <si>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</si>
  <si>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</si>
  <si>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</si>
  <si>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</si>
  <si>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</si>
  <si>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</si>
  <si>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</si>
  <si>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</si>
  <si>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</si>
  <si>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</si>
  <si>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</si>
  <si>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</si>
  <si>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</si>
  <si>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</si>
  <si>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</si>
  <si>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</si>
  <si>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</si>
  <si>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</si>
  <si>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</si>
  <si>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</si>
  <si>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</si>
  <si>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</si>
  <si>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</si>
  <si>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</si>
  <si>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</si>
  <si>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</si>
  <si>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</si>
  <si>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</si>
  <si>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</si>
  <si>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</si>
  <si>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</si>
  <si>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</si>
  <si>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</si>
  <si>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</si>
  <si>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</si>
  <si>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</si>
  <si>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</si>
  <si>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</si>
  <si>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</si>
  <si>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</si>
  <si>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</si>
  <si>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</si>
  <si>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</si>
  <si>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</si>
  <si>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</si>
  <si>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</si>
  <si>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</si>
  <si>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</si>
  <si>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</si>
  <si>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</si>
  <si>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</si>
  <si>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</si>
  <si>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</si>
  <si>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</si>
  <si>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</si>
  <si>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</si>
  <si>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</si>
  <si>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</si>
  <si>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</si>
  <si>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</si>
  <si>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</si>
  <si>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</si>
  <si>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</si>
  <si>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</si>
  <si>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</si>
  <si>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</si>
  <si>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</si>
  <si>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</si>
  <si>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</si>
  <si>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</si>
  <si>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</si>
  <si>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</si>
  <si>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</si>
  <si>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</si>
  <si>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</si>
  <si>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</si>
  <si>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</si>
  <si>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</si>
  <si>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</si>
  <si>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</si>
  <si>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</si>
  <si>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</si>
  <si>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</si>
  <si>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</si>
  <si>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</si>
  <si>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</si>
  <si>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</si>
  <si>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</si>
  <si>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</si>
  <si>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</si>
  <si>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</si>
  <si>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</si>
  <si>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</si>
  <si>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</si>
  <si>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</si>
  <si>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</si>
  <si>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</si>
  <si>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</si>
  <si>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</si>
  <si>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</si>
  <si>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</si>
  <si>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</si>
  <si>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</si>
  <si>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</si>
  <si>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</si>
  <si>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</si>
  <si>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</si>
  <si>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</si>
  <si>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</si>
  <si>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</si>
  <si>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</si>
  <si>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</si>
  <si>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</si>
  <si>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</si>
  <si>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</si>
  <si>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</si>
  <si>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</si>
  <si>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</si>
  <si>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</si>
  <si>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</si>
  <si>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</si>
  <si>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</si>
  <si>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</si>
  <si>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</si>
  <si>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</si>
  <si>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</si>
  <si>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</si>
  <si>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</si>
  <si>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</si>
  <si>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</si>
  <si>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</si>
  <si>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</si>
  <si>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</si>
  <si>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</si>
  <si>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</si>
  <si>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</si>
  <si>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</si>
  <si>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</si>
  <si>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</si>
  <si>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</si>
  <si>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</si>
  <si>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</si>
  <si>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</si>
  <si>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</si>
  <si>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</si>
  <si>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</si>
  <si>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</si>
  <si>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</si>
  <si>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</si>
  <si>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</si>
  <si>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</si>
  <si>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</si>
  <si>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</si>
  <si>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</si>
  <si>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</si>
  <si>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</si>
  <si>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</si>
  <si>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</si>
  <si>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</si>
  <si>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</si>
  <si>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</si>
  <si>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</si>
  <si>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</si>
  <si>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</si>
  <si>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</si>
  <si>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</si>
  <si>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</si>
  <si>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</si>
  <si>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</si>
  <si>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</si>
  <si>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</si>
  <si>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</si>
  <si>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</si>
  <si>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</si>
  <si>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</si>
  <si>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</si>
  <si>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</si>
  <si>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</si>
  <si>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</si>
  <si>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</si>
  <si>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</si>
  <si>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</si>
  <si>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</si>
  <si>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</si>
  <si>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</si>
  <si>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</si>
  <si>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</si>
  <si>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</si>
  <si>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</si>
  <si>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</si>
  <si>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</si>
  <si>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</si>
  <si>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</si>
  <si>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</si>
  <si>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</si>
  <si>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</si>
  <si>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</si>
  <si>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</si>
  <si>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</si>
  <si>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</si>
  <si>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</si>
  <si>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</si>
  <si>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</si>
  <si>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</si>
  <si>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</si>
  <si>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</si>
  <si>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</si>
  <si>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</si>
  <si>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</si>
  <si>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</si>
  <si>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</si>
  <si>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</si>
  <si>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</si>
  <si>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</si>
  <si>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</si>
  <si>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</si>
  <si>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</si>
  <si>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</si>
  <si>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</si>
  <si>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</si>
  <si>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</si>
  <si>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</si>
  <si>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</si>
  <si>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</si>
  <si>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</si>
  <si>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</si>
  <si>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</si>
  <si>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</si>
  <si>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</si>
  <si>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</si>
  <si>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</si>
  <si>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</si>
  <si>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</si>
  <si>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</si>
  <si>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</si>
  <si>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</si>
  <si>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</si>
  <si>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</si>
  <si>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</si>
  <si>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</si>
  <si>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</si>
  <si>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</si>
  <si>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</si>
  <si>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</si>
  <si>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</si>
  <si>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</si>
  <si>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</si>
  <si>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</si>
  <si>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</si>
  <si>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</si>
  <si>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</si>
  <si>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</si>
  <si>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</si>
  <si>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</si>
  <si>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</si>
  <si>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</si>
  <si>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</si>
  <si>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</si>
  <si>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</si>
  <si>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</si>
  <si>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</si>
  <si>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</si>
  <si>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</si>
  <si>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</si>
  <si>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</si>
  <si>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</si>
  <si>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</si>
  <si>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</si>
  <si>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</si>
  <si>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</si>
  <si>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</si>
  <si>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</si>
  <si>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</si>
  <si>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</si>
  <si>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</si>
  <si>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</si>
  <si>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</si>
  <si>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</si>
  <si>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</si>
  <si>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</si>
  <si>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</si>
  <si>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</si>
  <si>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</si>
  <si>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</si>
  <si>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</si>
  <si>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</si>
  <si>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</si>
  <si>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</si>
  <si>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</si>
  <si>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</si>
  <si>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</si>
  <si>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</si>
  <si>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</si>
  <si>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</si>
  <si>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</si>
  <si>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</si>
  <si>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</si>
  <si>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</si>
  <si>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</si>
  <si>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</si>
  <si>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</si>
  <si>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</si>
  <si>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</si>
  <si>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</si>
  <si>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</si>
  <si>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</si>
  <si>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</si>
  <si>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</si>
  <si>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</si>
  <si>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</si>
  <si>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</si>
  <si>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</si>
  <si>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</si>
  <si>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</si>
  <si>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</si>
  <si>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</si>
  <si>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</si>
  <si>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</si>
  <si>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</si>
  <si>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</si>
  <si>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</si>
  <si>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</si>
  <si>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</si>
  <si>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</si>
  <si>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</si>
  <si>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</si>
  <si>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</si>
  <si>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</si>
  <si>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</si>
  <si>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</si>
  <si>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</si>
  <si>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</si>
  <si>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</si>
  <si>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</si>
  <si>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</si>
  <si>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</si>
  <si>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</si>
  <si>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</si>
  <si>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</si>
  <si>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</si>
  <si>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</si>
  <si>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</si>
  <si>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</si>
  <si>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</si>
  <si>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</si>
  <si>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</si>
  <si>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</si>
  <si>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</si>
  <si>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</si>
  <si>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</si>
  <si>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</si>
  <si>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</si>
  <si>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</si>
  <si>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</si>
  <si>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</si>
  <si>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</si>
  <si>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</si>
  <si>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</si>
  <si>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</si>
  <si>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</si>
  <si>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</si>
  <si>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</si>
  <si>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</si>
  <si>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</si>
  <si>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</si>
  <si>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</si>
  <si>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</si>
  <si>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</si>
  <si>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</si>
  <si>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</si>
  <si>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</si>
  <si>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</si>
  <si>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</si>
  <si>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</si>
  <si>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</si>
  <si>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</si>
  <si>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</si>
  <si>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</si>
  <si>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</si>
  <si>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</si>
  <si>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</si>
  <si>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</si>
  <si>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</si>
  <si>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</si>
  <si>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</si>
  <si>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</si>
  <si>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</si>
  <si>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</si>
  <si>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</si>
  <si>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</si>
  <si>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</si>
  <si>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</si>
  <si>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</si>
  <si>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</si>
  <si>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</si>
  <si>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</si>
  <si>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</si>
  <si>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</si>
  <si>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</si>
  <si>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</si>
  <si>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</si>
  <si>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</si>
  <si>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</si>
  <si>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</si>
  <si>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</si>
  <si>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</si>
  <si>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</si>
  <si>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</si>
  <si>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</si>
  <si>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</si>
  <si>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</si>
  <si>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</si>
  <si>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</si>
  <si>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</si>
  <si>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</si>
  <si>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</si>
  <si>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</si>
  <si>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</si>
  <si>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</si>
  <si>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</si>
  <si>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</si>
  <si>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</si>
  <si>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</si>
  <si>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</si>
  <si>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</si>
  <si>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</si>
  <si>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</si>
  <si>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</si>
  <si>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</si>
  <si>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</si>
  <si>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</si>
  <si>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</si>
  <si>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</si>
  <si>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</si>
  <si>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</si>
  <si>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</si>
  <si>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</si>
  <si>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</si>
  <si>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</si>
  <si>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</si>
  <si>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</si>
  <si>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</si>
  <si>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</si>
  <si>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</si>
  <si>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</si>
  <si>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</si>
  <si>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</si>
  <si>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</si>
  <si>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</si>
  <si>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</si>
  <si>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</si>
  <si>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</si>
  <si>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</si>
  <si>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</si>
  <si>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</si>
  <si>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</si>
  <si>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</si>
  <si>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</si>
  <si>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</si>
  <si>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</si>
  <si>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</si>
  <si>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</si>
  <si>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</si>
  <si>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</si>
  <si>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</si>
  <si>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</si>
  <si>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</si>
  <si>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</si>
  <si>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</si>
  <si>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</si>
  <si>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</si>
  <si>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</si>
  <si>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</si>
  <si>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</si>
  <si>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</si>
  <si>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</si>
  <si>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</si>
  <si>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</si>
  <si>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</si>
  <si>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</si>
  <si>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</si>
  <si>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</si>
  <si>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</si>
  <si>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</si>
  <si>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</si>
  <si>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</si>
  <si>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</si>
  <si>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</si>
  <si>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</si>
  <si>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</si>
  <si>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</si>
  <si>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</si>
  <si>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</si>
  <si>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</si>
  <si>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</si>
  <si>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</si>
  <si>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</si>
  <si>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</si>
  <si>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</si>
  <si>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</si>
  <si>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</si>
  <si>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</si>
  <si>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</si>
  <si>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</si>
  <si>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</si>
  <si>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</si>
  <si>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</si>
  <si>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</si>
  <si>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</si>
  <si>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</si>
  <si>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</si>
  <si>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</si>
  <si>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</si>
  <si>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</si>
  <si>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</si>
  <si>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</si>
  <si>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</si>
  <si>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</si>
  <si>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</si>
  <si>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</si>
  <si>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</si>
  <si>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</si>
  <si>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</si>
  <si>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</si>
  <si>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</si>
  <si>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</si>
  <si>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</si>
  <si>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</si>
  <si>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</si>
  <si>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</si>
  <si>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</si>
  <si>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</si>
  <si>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</si>
  <si>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</si>
  <si>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</si>
  <si>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</si>
  <si>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</si>
  <si>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</si>
  <si>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</si>
  <si>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</si>
  <si>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</si>
  <si>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</si>
  <si>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</si>
  <si>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</si>
  <si>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</si>
  <si>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</si>
  <si>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</si>
  <si>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</si>
  <si>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</si>
  <si>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</si>
  <si>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</si>
  <si>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</si>
  <si>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</si>
  <si>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</si>
  <si>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</si>
  <si>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</si>
  <si>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</si>
  <si>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</si>
  <si>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</si>
  <si>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</si>
  <si>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</si>
  <si>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</si>
  <si>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</si>
  <si>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</si>
  <si>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</si>
  <si>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</si>
  <si>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</si>
  <si>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</si>
  <si>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</si>
  <si>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</si>
  <si>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</si>
  <si>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</si>
  <si>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</si>
  <si>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</si>
  <si>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</si>
  <si>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</si>
  <si>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</si>
  <si>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</si>
  <si>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</si>
  <si>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</si>
  <si>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</si>
  <si>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</si>
  <si>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</si>
  <si>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</si>
  <si>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</si>
  <si>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</si>
  <si>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</si>
  <si>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</si>
  <si>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</si>
  <si>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</si>
  <si>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</si>
  <si>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</si>
  <si>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</si>
  <si>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</si>
  <si>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</si>
  <si>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</si>
  <si>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</si>
  <si>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</si>
  <si>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</si>
  <si>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</si>
  <si>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</si>
  <si>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</si>
  <si>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</si>
  <si>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</si>
  <si>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</si>
  <si>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</si>
  <si>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</si>
  <si>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</si>
  <si>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</si>
  <si>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</si>
  <si>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</si>
  <si>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</si>
  <si>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</si>
  <si>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</si>
  <si>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</si>
  <si>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</si>
  <si>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</si>
  <si>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</si>
  <si>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</si>
  <si>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</si>
  <si>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</si>
  <si>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</si>
  <si>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</si>
  <si>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</si>
  <si>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</si>
  <si>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</si>
  <si>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</si>
  <si>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</si>
  <si>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</si>
  <si>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</si>
  <si>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</si>
  <si>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</si>
  <si>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</si>
  <si>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</si>
  <si>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</si>
  <si>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</si>
  <si>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</si>
  <si>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</si>
  <si>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</si>
  <si>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</si>
  <si>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</si>
  <si>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</si>
  <si>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</si>
  <si>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</si>
  <si>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</si>
  <si>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</si>
  <si>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</si>
  <si>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</si>
  <si>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</si>
  <si>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</si>
  <si>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</si>
  <si>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</si>
  <si>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</si>
  <si>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</si>
  <si>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</si>
  <si>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</si>
  <si>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</si>
  <si>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</si>
  <si>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</si>
  <si>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</si>
  <si>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</si>
  <si>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</si>
  <si>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</si>
  <si>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</si>
  <si>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</si>
  <si>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</si>
  <si>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</si>
  <si>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</si>
  <si>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</si>
  <si>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</si>
  <si>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</si>
  <si>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</si>
  <si>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</si>
  <si>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</si>
  <si>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</si>
  <si>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</si>
  <si>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</si>
  <si>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</si>
  <si>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</si>
  <si>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</si>
  <si>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</si>
  <si>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</si>
  <si>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</si>
  <si>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</si>
  <si>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</si>
  <si>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</si>
  <si>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</si>
  <si>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</si>
  <si>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</si>
  <si>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</si>
  <si>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</si>
  <si>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</si>
  <si>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</si>
  <si>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</si>
  <si>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</si>
  <si>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</si>
  <si>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</si>
  <si>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</si>
  <si>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</si>
  <si>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</si>
  <si>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</si>
  <si>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</si>
  <si>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</si>
  <si>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</si>
  <si>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</si>
  <si>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</si>
  <si>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</si>
  <si>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</si>
  <si>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</si>
  <si>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</si>
  <si>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</si>
  <si>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</si>
  <si>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</si>
  <si>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</si>
  <si>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</si>
  <si>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</si>
  <si>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</si>
  <si>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</si>
  <si>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</si>
  <si>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</si>
  <si>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</si>
  <si>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</si>
  <si>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</si>
  <si>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</si>
  <si>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</si>
  <si>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</si>
  <si>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</si>
  <si>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</si>
  <si>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</si>
  <si>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</si>
  <si>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</si>
  <si>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</si>
  <si>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</si>
  <si>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</si>
  <si>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</si>
  <si>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</si>
  <si>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</si>
  <si>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</si>
  <si>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</si>
  <si>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</si>
  <si>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</si>
  <si>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</si>
  <si>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</si>
  <si>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</si>
  <si>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</si>
  <si>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</si>
  <si>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</si>
  <si>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</si>
  <si>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</si>
  <si>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</si>
  <si>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</si>
  <si>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</si>
  <si>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</si>
  <si>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</si>
  <si>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</si>
  <si>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</si>
  <si>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</si>
  <si>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</si>
  <si>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</si>
  <si>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</si>
  <si>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</si>
  <si>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</si>
  <si>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</si>
  <si>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</si>
  <si>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</si>
  <si>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</si>
  <si>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</si>
  <si>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</si>
  <si>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</si>
  <si>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</si>
  <si>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</si>
  <si>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</si>
  <si>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</si>
  <si>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</si>
  <si>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</si>
  <si>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</si>
  <si>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</si>
  <si>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</si>
  <si>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</si>
  <si>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</si>
  <si>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</si>
  <si>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</si>
  <si>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</si>
  <si>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</si>
  <si>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</si>
  <si>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</si>
  <si>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</si>
  <si>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</si>
  <si>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</si>
  <si>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</si>
  <si>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</si>
  <si>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</si>
  <si>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</si>
  <si>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</si>
  <si>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</si>
  <si>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</si>
  <si>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</si>
  <si>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</si>
  <si>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</si>
  <si>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</si>
  <si>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</si>
  <si>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</si>
  <si>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</si>
  <si>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</si>
  <si>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</si>
  <si>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</si>
  <si>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</si>
  <si>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</si>
  <si>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</si>
  <si>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</si>
  <si>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</si>
  <si>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</si>
  <si>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</si>
  <si>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</si>
  <si>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</si>
  <si>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</si>
  <si>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</si>
  <si>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</si>
  <si>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</si>
  <si>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</si>
  <si>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</si>
  <si>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</si>
  <si>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</si>
  <si>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</si>
  <si>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</si>
  <si>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</si>
  <si>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</si>
  <si>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</si>
  <si>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</si>
  <si>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</si>
  <si>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</si>
  <si>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</si>
  <si>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</si>
  <si>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</si>
  <si>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</si>
  <si>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</si>
  <si>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</si>
  <si>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</si>
  <si>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</si>
  <si>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</si>
  <si>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</si>
  <si>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</si>
  <si>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</si>
  <si>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</si>
  <si>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</si>
  <si>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</si>
  <si>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</si>
  <si>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</si>
  <si>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</si>
  <si>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</si>
  <si>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</si>
  <si>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</si>
  <si>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</si>
  <si>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</si>
  <si>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</si>
  <si>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</si>
  <si>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</si>
  <si>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</si>
  <si>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</si>
  <si>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</si>
  <si>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</si>
  <si>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</si>
  <si>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</si>
  <si>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</si>
  <si>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</si>
  <si>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</si>
  <si>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</si>
  <si>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</si>
  <si>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</si>
  <si>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</si>
  <si>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</si>
  <si>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</si>
  <si>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</si>
  <si>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</si>
  <si>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</si>
  <si>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</si>
  <si>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</si>
  <si>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</si>
  <si>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</si>
  <si>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</si>
  <si>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</si>
  <si>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</si>
  <si>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</si>
  <si>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</si>
  <si>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</si>
  <si>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</si>
  <si>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</si>
  <si>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</si>
  <si>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</si>
  <si>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</si>
  <si>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</si>
  <si>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</si>
  <si>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</si>
  <si>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</si>
  <si>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</si>
  <si>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</si>
  <si>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</si>
  <si>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</si>
  <si>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</si>
  <si>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</si>
  <si>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</si>
  <si>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</si>
  <si>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</si>
  <si>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</si>
  <si>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</si>
  <si>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</si>
  <si>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</si>
  <si>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</si>
  <si>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</si>
  <si>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</si>
  <si>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</si>
  <si>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</si>
  <si>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</si>
  <si>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</si>
  <si>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</si>
  <si>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</si>
  <si>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</si>
  <si>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</si>
  <si>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</si>
  <si>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</si>
  <si>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</si>
  <si>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</si>
  <si>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</si>
  <si>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</si>
  <si>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</si>
  <si>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</si>
  <si>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</si>
  <si>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</si>
  <si>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</si>
  <si>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</si>
  <si>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</si>
  <si>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</si>
  <si>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</si>
  <si>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</si>
  <si>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</si>
  <si>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</si>
  <si>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</si>
  <si>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</si>
  <si>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</si>
  <si>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</si>
  <si>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</si>
  <si>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</si>
  <si>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</si>
  <si>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</si>
  <si>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</si>
  <si>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</si>
  <si>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</si>
  <si>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</si>
  <si>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</si>
  <si>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</si>
  <si>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</si>
  <si>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</si>
  <si>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</si>
  <si>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</si>
  <si>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</si>
  <si>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</si>
  <si>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</si>
  <si>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</si>
  <si>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</si>
  <si>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</si>
  <si>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</si>
  <si>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</si>
  <si>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</si>
  <si>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</si>
  <si>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</si>
  <si>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</si>
  <si>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</si>
  <si>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</si>
  <si>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</si>
  <si>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</si>
  <si>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</si>
  <si>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</si>
  <si>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</si>
  <si>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</si>
  <si>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</si>
  <si>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</si>
  <si>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</si>
  <si>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</si>
  <si>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</si>
  <si>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</si>
  <si>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</si>
  <si>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</si>
  <si>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</si>
  <si>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</si>
  <si>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</si>
  <si>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</si>
  <si>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</si>
  <si>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</si>
  <si>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</si>
  <si>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</si>
  <si>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</si>
  <si>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</si>
  <si>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</si>
  <si>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</si>
  <si>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</si>
  <si>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</si>
  <si>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</si>
  <si>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</si>
  <si>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</si>
  <si>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</si>
  <si>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</si>
  <si>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</si>
  <si>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</si>
  <si>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</si>
  <si>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</si>
  <si>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</si>
  <si>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</si>
  <si>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</si>
  <si>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</si>
  <si>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</si>
  <si>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</si>
  <si>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</si>
  <si>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</si>
  <si>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</si>
  <si>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</si>
  <si>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</si>
  <si>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</si>
  <si>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</si>
  <si>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</si>
  <si>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</si>
  <si>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</si>
  <si>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</si>
  <si>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</si>
  <si>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</si>
  <si>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</si>
  <si>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</si>
  <si>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</si>
  <si>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</si>
  <si>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</si>
  <si>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</si>
  <si>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</si>
  <si>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</si>
  <si>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</si>
  <si>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</si>
  <si>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</si>
  <si>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</si>
  <si>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</si>
  <si>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</si>
  <si>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</si>
  <si>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</si>
  <si>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</si>
  <si>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</si>
  <si>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</si>
  <si>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</si>
  <si>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</si>
  <si>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</si>
  <si>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</si>
  <si>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</si>
  <si>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</si>
  <si>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</si>
  <si>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</si>
  <si>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</si>
  <si>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</si>
  <si>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</si>
  <si>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</si>
  <si>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</si>
  <si>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</si>
  <si>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</si>
  <si>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</si>
  <si>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</si>
  <si>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</si>
  <si>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</si>
  <si>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</si>
  <si>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</si>
  <si>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</si>
  <si>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</si>
  <si>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</si>
  <si>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</si>
  <si>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</si>
  <si>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</si>
  <si>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</si>
  <si>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</si>
  <si>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</si>
  <si>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</si>
  <si>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</si>
  <si>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</si>
  <si>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</si>
  <si>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</si>
  <si>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</si>
  <si>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</si>
  <si>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</si>
  <si>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</si>
  <si>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</si>
  <si>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</si>
  <si>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</si>
  <si>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</si>
  <si>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</si>
  <si>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</si>
  <si>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</si>
  <si>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</si>
  <si>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</si>
  <si>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</si>
  <si>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</si>
  <si>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</si>
  <si>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</si>
  <si>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</si>
  <si>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</si>
  <si>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</si>
  <si>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</si>
  <si>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</si>
  <si>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</si>
  <si>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</si>
  <si>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</si>
  <si>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</si>
  <si>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</si>
  <si>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</si>
  <si>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</si>
  <si>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</si>
  <si>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</si>
  <si>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</si>
  <si>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</si>
  <si>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</si>
  <si>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</si>
  <si>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</si>
  <si>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</si>
  <si>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</si>
  <si>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</si>
  <si>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</si>
  <si>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</si>
  <si>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</si>
  <si>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</si>
  <si>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</si>
  <si>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</si>
  <si>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</si>
  <si>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</si>
  <si>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</si>
  <si>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</si>
  <si>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</si>
  <si>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</si>
  <si>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</si>
  <si>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</si>
  <si>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</si>
  <si>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</si>
  <si>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</si>
  <si>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</si>
  <si>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</si>
  <si>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</si>
  <si>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</si>
  <si>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</si>
  <si>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</si>
  <si>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</si>
  <si>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</si>
  <si>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</si>
  <si>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</si>
  <si>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</si>
  <si>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</si>
  <si>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</si>
  <si>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</si>
  <si>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</si>
  <si>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</si>
  <si>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</si>
  <si>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</si>
  <si>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</si>
  <si>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</si>
  <si>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</si>
  <si>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</si>
  <si>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</si>
  <si>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</si>
  <si>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</si>
  <si>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</si>
  <si>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</si>
  <si>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</si>
  <si>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</si>
  <si>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</si>
  <si>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</si>
  <si>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</si>
  <si>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</si>
  <si>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</si>
  <si>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</si>
  <si>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</si>
  <si>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</si>
  <si>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</si>
  <si>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</si>
  <si>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</si>
  <si>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</si>
  <si>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</si>
  <si>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</si>
  <si>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</si>
  <si>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</si>
  <si>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</si>
  <si>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</si>
  <si>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</si>
  <si>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</si>
  <si>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</si>
  <si>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</si>
  <si>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</si>
  <si>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</si>
  <si>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</si>
  <si>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</si>
  <si>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</si>
  <si>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</si>
  <si>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</si>
  <si>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</si>
  <si>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</si>
  <si>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</si>
  <si>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</si>
  <si>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</si>
  <si>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</si>
  <si>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</si>
  <si>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</si>
  <si>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</si>
  <si>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</si>
  <si>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</si>
  <si>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</si>
  <si>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</si>
  <si>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</si>
  <si>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</si>
  <si>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</si>
  <si>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</si>
  <si>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</si>
  <si>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</si>
  <si>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</si>
  <si>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</si>
  <si>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</si>
  <si>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</si>
  <si>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</si>
  <si>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</si>
  <si>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</si>
  <si>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</si>
  <si>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</si>
  <si>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</si>
  <si>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</si>
  <si>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</si>
  <si>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</si>
  <si>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</si>
  <si>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</si>
  <si>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</si>
  <si>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</si>
  <si>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</si>
  <si>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</si>
  <si>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</si>
  <si>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</si>
  <si>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</si>
  <si>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</si>
  <si>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</si>
  <si>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</si>
  <si>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</si>
  <si>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</si>
  <si>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</si>
  <si>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</si>
  <si>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</si>
  <si>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</si>
  <si>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</si>
  <si>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</si>
  <si>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</si>
  <si>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</si>
  <si>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</si>
  <si>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</si>
  <si>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</si>
  <si>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</si>
  <si>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</si>
  <si>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</si>
  <si>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</si>
  <si>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</si>
  <si>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</si>
  <si>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</si>
  <si>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</si>
  <si>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</si>
  <si>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</si>
  <si>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</si>
  <si>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</si>
  <si>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</si>
  <si>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</si>
  <si>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</si>
  <si>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</si>
  <si>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</si>
  <si>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</si>
  <si>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</si>
  <si>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</si>
  <si>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</si>
  <si>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</si>
  <si>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</si>
  <si>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</si>
  <si>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</si>
  <si>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</si>
  <si>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</si>
  <si>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</si>
  <si>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</si>
  <si>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</si>
  <si>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</si>
  <si>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</si>
  <si>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</si>
  <si>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</si>
  <si>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</si>
  <si>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</si>
  <si>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</si>
  <si>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</si>
  <si>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</si>
  <si>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</si>
  <si>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</si>
  <si>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</si>
  <si>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</si>
  <si>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</si>
  <si>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</si>
  <si>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</si>
  <si>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</si>
  <si>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</si>
  <si>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</si>
  <si>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</si>
  <si>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</si>
  <si>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</si>
  <si>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</si>
  <si>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</si>
  <si>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</si>
  <si>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</si>
  <si>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</si>
  <si>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</si>
  <si>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</si>
  <si>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</si>
  <si>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</si>
  <si>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</si>
  <si>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</si>
  <si>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</si>
  <si>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</si>
  <si>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</si>
  <si>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</si>
  <si>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</si>
  <si>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</si>
  <si>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</si>
  <si>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</si>
  <si>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</si>
  <si>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</si>
  <si>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</si>
  <si>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</si>
  <si>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</si>
  <si>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</si>
  <si>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</si>
  <si>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</si>
  <si>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</si>
  <si>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</si>
  <si>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</si>
  <si>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</si>
  <si>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</si>
  <si>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</si>
  <si>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</si>
  <si>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</si>
  <si>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</si>
  <si>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</si>
  <si>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</si>
  <si>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</si>
  <si>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</si>
  <si>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</si>
  <si>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</si>
  <si>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</si>
  <si>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</si>
  <si>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</si>
  <si>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</si>
  <si>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</si>
  <si>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</si>
  <si>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</si>
  <si>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</si>
  <si>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</si>
  <si>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</si>
  <si>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</si>
  <si>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</si>
  <si>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</si>
  <si>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</si>
  <si>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</si>
  <si>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</si>
  <si>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</si>
  <si>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</si>
  <si>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</si>
  <si>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</si>
  <si>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</si>
  <si>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</si>
  <si>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</si>
  <si>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</si>
  <si>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</si>
  <si>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</si>
  <si>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</si>
  <si>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</si>
  <si>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</si>
  <si>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</si>
  <si>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</si>
  <si>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</si>
  <si>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</si>
  <si>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</si>
  <si>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</si>
  <si>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</si>
  <si>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</si>
  <si>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</si>
  <si>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</si>
  <si>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</si>
  <si>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</si>
  <si>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</si>
  <si>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</si>
  <si>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</si>
  <si>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</si>
  <si>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</si>
  <si>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</si>
  <si>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</si>
  <si>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</si>
  <si>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</si>
  <si>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</si>
  <si>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</si>
  <si>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</si>
  <si>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</si>
  <si>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</si>
  <si>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</si>
  <si>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</si>
  <si>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</si>
  <si>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</si>
  <si>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</si>
  <si>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</si>
  <si>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</si>
  <si>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</si>
  <si>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</si>
  <si>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</si>
  <si>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</si>
  <si>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</si>
  <si>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</si>
  <si>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</si>
  <si>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</si>
  <si>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</si>
  <si>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</si>
  <si>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</si>
  <si>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</si>
  <si>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</si>
  <si>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</si>
  <si>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</si>
  <si>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</si>
  <si>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</si>
  <si>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</si>
  <si>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</si>
  <si>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</si>
  <si>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</si>
  <si>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</si>
  <si>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</si>
  <si>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</si>
  <si>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</si>
  <si>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</si>
  <si>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</si>
  <si>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</si>
  <si>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</si>
  <si>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</si>
  <si>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</si>
  <si>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</si>
  <si>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</si>
  <si>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</si>
  <si>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</si>
  <si>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</si>
  <si>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</si>
  <si>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</si>
  <si>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</si>
  <si>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</si>
  <si>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</si>
  <si>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</si>
  <si>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</si>
  <si>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</si>
  <si>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</si>
  <si>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</si>
  <si>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</si>
  <si>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</si>
  <si>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</si>
  <si>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</si>
  <si>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</si>
  <si>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</si>
  <si>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</si>
  <si>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</si>
  <si>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</si>
  <si>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</si>
  <si>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</si>
  <si>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</si>
  <si>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</si>
  <si>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</si>
  <si>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</si>
  <si>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</si>
  <si>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</si>
  <si>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</si>
  <si>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</si>
  <si>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</si>
  <si>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</si>
  <si>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</si>
  <si>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</si>
  <si>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</si>
  <si>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</si>
  <si>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</si>
  <si>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</si>
  <si>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</si>
  <si>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</si>
  <si>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</si>
  <si>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</si>
  <si>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</si>
  <si>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</si>
  <si>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</si>
  <si>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</si>
  <si>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</si>
  <si>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</si>
  <si>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</si>
  <si>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</si>
  <si>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</si>
  <si>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</si>
  <si>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</si>
  <si>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</si>
  <si>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</si>
  <si>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</si>
  <si>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</si>
  <si>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</si>
  <si>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</si>
  <si>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</si>
  <si>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</si>
  <si>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</si>
  <si>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</si>
  <si>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</si>
  <si>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</si>
  <si>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</si>
  <si>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</si>
  <si>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</si>
  <si>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</si>
  <si>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</si>
  <si>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</si>
  <si>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</si>
  <si>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</si>
  <si>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</si>
  <si>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</si>
  <si>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</si>
  <si>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</si>
  <si>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</si>
  <si>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</si>
  <si>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</si>
  <si>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</si>
  <si>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</si>
  <si>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</si>
  <si>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</si>
  <si>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</si>
  <si>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</si>
  <si>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</si>
  <si>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</si>
  <si>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</si>
  <si>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</si>
  <si>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</si>
  <si>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</si>
  <si>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</si>
  <si>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</si>
  <si>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</si>
  <si>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</si>
  <si>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</si>
  <si>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</si>
  <si>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</si>
  <si>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</si>
  <si>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</si>
  <si>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</si>
  <si>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</si>
  <si>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</si>
  <si>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</si>
  <si>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</si>
  <si>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</si>
  <si>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</si>
  <si>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</si>
  <si>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</si>
  <si>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</si>
  <si>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</si>
  <si>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</si>
  <si>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</si>
  <si>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</si>
  <si>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</si>
  <si>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</si>
  <si>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</si>
  <si>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</si>
  <si>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</si>
  <si>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</si>
  <si>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</si>
  <si>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</si>
  <si>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</si>
  <si>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</si>
  <si>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</si>
  <si>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</si>
  <si>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</si>
  <si>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</si>
  <si>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</si>
  <si>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</si>
  <si>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</si>
  <si>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</si>
  <si>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</si>
  <si>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</si>
  <si>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</si>
  <si>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</si>
  <si>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</si>
  <si>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</si>
  <si>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</si>
  <si>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</si>
  <si>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</si>
  <si>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</si>
  <si>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</si>
  <si>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</si>
  <si>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</si>
  <si>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</si>
  <si>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</si>
  <si>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</si>
  <si>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</si>
  <si>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</si>
  <si>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</si>
  <si>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</si>
  <si>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</si>
  <si>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</si>
  <si>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</si>
  <si>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</si>
  <si>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</si>
  <si>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</si>
  <si>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</si>
  <si>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</si>
  <si>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</si>
  <si>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</si>
  <si>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</si>
  <si>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</si>
  <si>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</si>
  <si>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</si>
  <si>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</si>
  <si>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</si>
  <si>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</si>
  <si>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</si>
  <si>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</si>
  <si>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</si>
  <si>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</si>
  <si>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</si>
  <si>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</si>
  <si>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</si>
  <si>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</si>
  <si>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</si>
  <si>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</si>
  <si>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</si>
  <si>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</si>
  <si>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</si>
  <si>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</si>
  <si>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</si>
  <si>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</si>
  <si>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</si>
  <si>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</si>
  <si>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</si>
  <si>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</si>
  <si>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</si>
  <si>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</si>
  <si>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</si>
  <si>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</si>
  <si>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</si>
  <si>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</si>
  <si>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</si>
  <si>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</si>
  <si>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</si>
  <si>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</si>
  <si>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</si>
  <si>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</si>
  <si>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</si>
  <si>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</si>
  <si>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</si>
  <si>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</si>
  <si>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</si>
  <si>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</si>
  <si>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</si>
  <si>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</si>
  <si>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</si>
  <si>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</si>
  <si>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</si>
  <si>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</si>
  <si>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</si>
  <si>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</si>
  <si>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</si>
  <si>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</si>
  <si>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</si>
  <si>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</si>
  <si>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</si>
  <si>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</si>
  <si>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</si>
  <si>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</si>
  <si>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</si>
  <si>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</si>
  <si>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</si>
  <si>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</si>
  <si>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</si>
  <si>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</si>
  <si>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</si>
  <si>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</si>
  <si>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</si>
  <si>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</si>
  <si>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</si>
  <si>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</si>
  <si>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</si>
  <si>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</si>
  <si>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</si>
  <si>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</si>
  <si>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</si>
  <si>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</si>
  <si>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</si>
  <si>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</si>
  <si>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</si>
  <si>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</si>
  <si>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</si>
  <si>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</si>
  <si>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</si>
  <si>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</si>
  <si>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</si>
  <si>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</si>
  <si>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</si>
  <si>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</si>
  <si>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</si>
  <si>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</si>
  <si>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</si>
  <si>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</si>
  <si>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</si>
  <si>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</si>
  <si>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</si>
  <si>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</si>
  <si>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</si>
  <si>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</si>
  <si>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</si>
  <si>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</si>
  <si>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</si>
  <si>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</si>
  <si>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</si>
  <si>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</si>
  <si>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</si>
  <si>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</si>
  <si>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</si>
  <si>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</si>
  <si>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</si>
  <si>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</si>
  <si>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</si>
  <si>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</si>
  <si>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</si>
  <si>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</si>
  <si>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</si>
  <si>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</si>
  <si>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</si>
  <si>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</si>
  <si>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</si>
  <si>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</si>
  <si>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</si>
  <si>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</si>
  <si>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</si>
  <si>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</si>
  <si>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</si>
  <si>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</si>
  <si>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</si>
  <si>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</si>
  <si>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</si>
  <si>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</si>
  <si>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</si>
  <si>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</si>
  <si>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</si>
  <si>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</si>
  <si>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</si>
  <si>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</si>
  <si>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</si>
  <si>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</si>
  <si>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</si>
  <si>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</si>
  <si>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</si>
  <si>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</si>
  <si>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</si>
  <si>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</si>
  <si>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</si>
  <si>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</si>
  <si>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</si>
  <si>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</si>
  <si>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</si>
  <si>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</si>
  <si>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</si>
  <si>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</si>
  <si>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</si>
  <si>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</si>
  <si>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</si>
  <si>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</si>
  <si>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</si>
  <si>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</si>
  <si>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</si>
  <si>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</si>
  <si>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</si>
  <si>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</si>
  <si>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</si>
  <si>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</si>
  <si>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</si>
  <si>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</si>
  <si>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</si>
  <si>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</si>
  <si>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</si>
  <si>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</si>
  <si>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</si>
  <si>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</si>
  <si>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</si>
  <si>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</si>
  <si>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</si>
  <si>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</si>
  <si>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</si>
  <si>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</si>
  <si>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</si>
  <si>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</si>
  <si>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</si>
  <si>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</si>
  <si>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</si>
  <si>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</si>
  <si>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</si>
  <si>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</si>
  <si>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</si>
  <si>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</si>
  <si>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</si>
  <si>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</si>
  <si>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</si>
  <si>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</si>
  <si>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</si>
  <si>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</si>
  <si>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</si>
  <si>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</si>
  <si>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</si>
  <si>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</si>
  <si>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</si>
  <si>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</si>
  <si>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</si>
  <si>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</si>
  <si>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</si>
  <si>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</si>
  <si>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</si>
  <si>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</si>
  <si>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</si>
  <si>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</si>
  <si>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</si>
  <si>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</si>
  <si>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</si>
  <si>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</si>
  <si>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</si>
  <si>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</si>
  <si>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</si>
  <si>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</si>
  <si>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</si>
  <si>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</si>
  <si>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</si>
  <si>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</si>
  <si>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</si>
  <si>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</si>
  <si>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</si>
  <si>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</si>
  <si>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</si>
  <si>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</si>
  <si>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</si>
  <si>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</si>
  <si>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</si>
  <si>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</si>
  <si>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</si>
  <si>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</si>
  <si>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</si>
  <si>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</si>
  <si>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</si>
  <si>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</si>
  <si>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</si>
  <si>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</si>
  <si>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</si>
  <si>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</si>
  <si>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</si>
  <si>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</si>
  <si>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</si>
  <si>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</si>
  <si>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</si>
  <si>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</si>
  <si>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</si>
  <si>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</si>
  <si>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</si>
  <si>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</si>
  <si>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</si>
  <si>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</si>
  <si>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</si>
  <si>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</si>
  <si>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</si>
  <si>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</si>
  <si>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</si>
  <si>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</si>
  <si>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</si>
  <si>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</si>
  <si>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</si>
  <si>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</si>
  <si>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</si>
  <si>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</si>
  <si>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</si>
  <si>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</si>
  <si>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</si>
  <si>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</si>
  <si>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</si>
  <si>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</si>
  <si>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</si>
  <si>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</si>
  <si>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</si>
  <si>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</si>
  <si>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</si>
  <si>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</si>
  <si>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</si>
  <si>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</si>
  <si>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</si>
  <si>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</si>
  <si>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</si>
  <si>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</si>
  <si>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</si>
  <si>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</si>
  <si>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</si>
  <si>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</si>
  <si>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</si>
  <si>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</si>
  <si>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</si>
  <si>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</si>
  <si>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</si>
  <si>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</si>
  <si>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</si>
  <si>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</si>
  <si>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</si>
  <si>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</si>
  <si>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</si>
  <si>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</si>
  <si>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</si>
  <si>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</si>
  <si>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</si>
  <si>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</si>
  <si>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</si>
  <si>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</si>
  <si>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</si>
  <si>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</si>
  <si>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</si>
  <si>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</si>
  <si>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</si>
  <si>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</si>
  <si>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</si>
  <si>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</si>
  <si>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</si>
  <si>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</si>
  <si>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</si>
  <si>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</si>
  <si>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</si>
  <si>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</si>
  <si>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</si>
  <si>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</si>
  <si>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</si>
  <si>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</si>
  <si>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</si>
  <si>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</si>
  <si>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</si>
  <si>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</si>
  <si>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</si>
  <si>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</si>
  <si>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</si>
  <si>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</si>
  <si>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</si>
  <si>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</si>
  <si>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</si>
  <si>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</si>
  <si>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</si>
  <si>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</si>
  <si>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</si>
  <si>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</si>
  <si>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</si>
  <si>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</si>
  <si>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</si>
  <si>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</si>
  <si>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</si>
  <si>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</si>
  <si>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</si>
  <si>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</si>
  <si>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</si>
  <si>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</si>
  <si>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</si>
  <si>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</si>
  <si>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</si>
  <si>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</si>
  <si>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</si>
  <si>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</si>
  <si>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</si>
  <si>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</si>
  <si>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</si>
  <si>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</si>
  <si>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</si>
  <si>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</si>
  <si>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</si>
  <si>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</si>
  <si>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</si>
  <si>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</si>
  <si>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</si>
  <si>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</si>
  <si>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</si>
  <si>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</si>
  <si>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</si>
  <si>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</si>
  <si>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</si>
  <si>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</si>
  <si>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</si>
  <si>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</si>
  <si>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</si>
  <si>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</si>
  <si>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</si>
  <si>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</si>
  <si>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</si>
  <si>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</si>
  <si>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</si>
  <si>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</si>
  <si>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</si>
  <si>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</si>
  <si>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</si>
  <si>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</si>
  <si>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</si>
  <si>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</si>
  <si>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</si>
  <si>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</si>
  <si>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</si>
  <si>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</si>
  <si>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</si>
  <si>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</si>
  <si>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</si>
  <si>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</si>
  <si>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</si>
  <si>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</si>
  <si>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</si>
  <si>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</si>
  <si>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</si>
  <si>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</si>
  <si>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</si>
  <si>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</si>
  <si>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</si>
  <si>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</si>
  <si>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</si>
  <si>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</si>
  <si>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</si>
  <si>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</si>
  <si>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</si>
  <si>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</si>
  <si>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</si>
  <si>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</si>
  <si>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</si>
  <si>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</si>
  <si>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</si>
  <si>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</si>
  <si>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</si>
  <si>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</si>
  <si>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</si>
  <si>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</si>
  <si>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</si>
  <si>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</si>
  <si>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</si>
  <si>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</si>
  <si>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</si>
  <si>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</si>
  <si>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</si>
  <si>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</si>
  <si>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</si>
  <si>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</si>
  <si>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</si>
  <si>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</si>
  <si>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</si>
  <si>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</si>
  <si>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</si>
  <si>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</si>
  <si>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</si>
  <si>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</si>
  <si>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</si>
  <si>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</si>
  <si>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</si>
  <si>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</si>
  <si>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</si>
  <si>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</si>
  <si>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</si>
  <si>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</si>
  <si>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</si>
  <si>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</si>
  <si>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</si>
  <si>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</si>
  <si>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</si>
  <si>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</si>
  <si>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</si>
  <si>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</si>
  <si>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</si>
  <si>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</si>
  <si>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</si>
  <si>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</si>
  <si>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</si>
  <si>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</si>
  <si>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</si>
  <si>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</si>
  <si>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</si>
  <si>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</si>
  <si>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</si>
  <si>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</si>
  <si>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</si>
  <si>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</si>
  <si>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</si>
  <si>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</si>
  <si>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</si>
  <si>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</si>
  <si>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</si>
  <si>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</si>
  <si>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</si>
  <si>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</si>
  <si>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</si>
  <si>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</si>
  <si>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</si>
  <si>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</si>
  <si>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</si>
  <si>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</si>
  <si>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</si>
  <si>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</si>
  <si>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</si>
  <si>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</si>
  <si>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</si>
  <si>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</si>
  <si>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</si>
  <si>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</si>
  <si>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</si>
  <si>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</si>
  <si>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</si>
  <si>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</si>
  <si>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</si>
  <si>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</si>
  <si>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</si>
  <si>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</si>
  <si>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</si>
  <si>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</si>
  <si>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</si>
  <si>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</si>
  <si>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</si>
  <si>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</si>
  <si>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</si>
  <si>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</si>
  <si>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</si>
  <si>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</si>
  <si>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</si>
  <si>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</si>
  <si>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</si>
  <si>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</si>
  <si>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</si>
  <si>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</si>
  <si>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</si>
  <si>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</si>
  <si>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</si>
  <si>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</si>
  <si>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</si>
  <si>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</si>
  <si>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</si>
  <si>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</si>
  <si>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</si>
  <si>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</si>
  <si>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</si>
  <si>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</si>
  <si>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</si>
  <si>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</si>
  <si>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</si>
  <si>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</si>
  <si>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</si>
  <si>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</si>
  <si>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</si>
  <si>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</si>
  <si>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</si>
  <si>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</si>
  <si>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</si>
  <si>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</si>
  <si>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</si>
  <si>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</si>
  <si>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</si>
  <si>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</si>
  <si>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</si>
  <si>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</si>
  <si>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</si>
  <si>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</si>
  <si>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</si>
  <si>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</si>
  <si>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</si>
  <si>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</si>
  <si>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</si>
  <si>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</si>
  <si>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</si>
  <si>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</si>
  <si>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</si>
  <si>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</si>
  <si>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</si>
  <si>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</si>
  <si>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</si>
  <si>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</si>
  <si>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</si>
  <si>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</si>
  <si>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</si>
  <si>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</si>
  <si>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</si>
  <si>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</si>
  <si>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</si>
  <si>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</si>
  <si>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</si>
  <si>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</si>
  <si>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</si>
  <si>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</si>
  <si>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</si>
  <si>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</si>
  <si>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</si>
  <si>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</si>
  <si>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</si>
  <si>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</si>
  <si>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</si>
  <si>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</si>
  <si>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</si>
  <si>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</si>
  <si>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</si>
  <si>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</si>
  <si>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</si>
  <si>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</si>
  <si>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</si>
  <si>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</si>
  <si>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</si>
  <si>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</si>
  <si>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</si>
  <si>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</si>
  <si>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</si>
  <si>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</si>
  <si>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</si>
  <si>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</si>
  <si>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</si>
  <si>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</si>
  <si>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</si>
  <si>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</si>
  <si>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</si>
  <si>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</si>
  <si>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</si>
  <si>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</si>
  <si>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</si>
  <si>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</si>
  <si>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</si>
  <si>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</si>
  <si>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</si>
  <si>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</si>
  <si>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</si>
  <si>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</si>
  <si>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</si>
  <si>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</si>
  <si>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</si>
  <si>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</si>
  <si>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</si>
  <si>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</si>
  <si>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</si>
  <si>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</si>
  <si>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</si>
  <si>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</si>
  <si>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</si>
  <si>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</si>
  <si>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</si>
  <si>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</si>
  <si>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</si>
  <si>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</si>
  <si>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</si>
  <si>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</si>
  <si>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</si>
  <si>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</si>
  <si>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</si>
  <si>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</si>
  <si>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</si>
  <si>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</si>
  <si>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</si>
  <si>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</si>
  <si>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</si>
  <si>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</si>
  <si>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</si>
  <si>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</si>
  <si>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</si>
  <si>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</si>
  <si>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</si>
  <si>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</si>
  <si>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</si>
  <si>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</si>
  <si>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</si>
  <si>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</si>
  <si>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</si>
  <si>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</si>
  <si>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</si>
  <si>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</si>
  <si>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</si>
  <si>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</si>
  <si>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</si>
  <si>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</si>
  <si>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</si>
  <si>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</si>
  <si>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</si>
  <si>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</si>
  <si>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</si>
  <si>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</si>
  <si>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</si>
  <si>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</si>
  <si>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</si>
  <si>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</si>
  <si>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</si>
  <si>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</si>
  <si>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</si>
  <si>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</si>
  <si>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</si>
  <si>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</si>
  <si>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</si>
  <si>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</si>
  <si>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</si>
  <si>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</si>
  <si>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</si>
  <si>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</si>
  <si>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</si>
  <si>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</si>
  <si>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</si>
  <si>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</si>
  <si>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</si>
  <si>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</si>
  <si>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</si>
  <si>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</si>
  <si>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</si>
  <si>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</si>
  <si>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</si>
  <si>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</si>
  <si>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</si>
  <si>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</si>
  <si>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</si>
  <si>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</si>
  <si>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</si>
  <si>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</si>
  <si>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</si>
  <si>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</si>
  <si>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</si>
  <si>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</si>
  <si>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</si>
  <si>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</si>
  <si>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</si>
  <si>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</si>
  <si>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</si>
  <si>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</si>
  <si>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</si>
  <si>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</si>
  <si>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</si>
  <si>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</si>
  <si>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</si>
  <si>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</si>
  <si>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</si>
  <si>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</si>
  <si>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</si>
  <si>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</si>
  <si>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</si>
  <si>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</si>
  <si>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</si>
  <si>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</si>
  <si>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</si>
  <si>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</si>
  <si>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</si>
  <si>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</si>
  <si>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</si>
  <si>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</si>
  <si>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</si>
  <si>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</si>
  <si>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</si>
  <si>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</si>
  <si>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</si>
  <si>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</si>
  <si>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</si>
  <si>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</si>
  <si>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</si>
  <si>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</si>
  <si>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</si>
  <si>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</si>
  <si>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</si>
  <si>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</si>
  <si>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</si>
  <si>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</si>
  <si>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</si>
  <si>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</si>
  <si>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</si>
  <si>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</si>
  <si>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</si>
  <si>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</si>
  <si>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</si>
  <si>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</si>
  <si>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</si>
  <si>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</si>
  <si>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</si>
  <si>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</si>
  <si>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</si>
  <si>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</si>
  <si>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</si>
  <si>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</si>
  <si>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</si>
  <si>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</si>
  <si>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</si>
  <si>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</si>
  <si>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</si>
  <si>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</si>
  <si>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</si>
  <si>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</si>
  <si>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</si>
  <si>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</si>
  <si>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</si>
  <si>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</si>
  <si>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</si>
  <si>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</si>
  <si>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</si>
  <si>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</si>
  <si>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</si>
  <si>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</si>
  <si>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</si>
  <si>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</si>
  <si>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</si>
  <si>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</si>
  <si>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</si>
  <si>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</si>
  <si>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</si>
  <si>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</si>
  <si>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</si>
  <si>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</si>
  <si>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</si>
  <si>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</si>
  <si>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</si>
  <si>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</si>
  <si>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</si>
  <si>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</si>
  <si>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</si>
  <si>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</si>
  <si>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</si>
  <si>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</si>
  <si>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</si>
  <si>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</si>
  <si>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</si>
  <si>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</si>
  <si>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</si>
  <si>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</si>
  <si>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</si>
  <si>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</si>
  <si>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</si>
  <si>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</si>
  <si>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</si>
  <si>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</si>
  <si>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</si>
  <si>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</si>
  <si>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</si>
  <si>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</si>
  <si>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</si>
  <si>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</si>
  <si>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</si>
  <si>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</si>
  <si>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</si>
  <si>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</si>
  <si>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</si>
  <si>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</si>
  <si>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</si>
  <si>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</si>
  <si>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</si>
  <si>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</si>
  <si>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</si>
  <si>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</si>
  <si>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</si>
  <si>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</si>
  <si>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</si>
  <si>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</si>
  <si>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</si>
  <si>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</si>
  <si>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</si>
  <si>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</si>
  <si>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</si>
  <si>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</si>
  <si>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</si>
  <si>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</si>
  <si>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</si>
  <si>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</si>
  <si>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</si>
  <si>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</si>
  <si>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</si>
  <si>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</si>
  <si>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</si>
  <si>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</si>
  <si>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</si>
  <si>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</si>
  <si>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</si>
  <si>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</si>
  <si>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</si>
  <si>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</si>
  <si>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</si>
  <si>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</si>
  <si>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</si>
  <si>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</si>
  <si>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</si>
  <si>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</si>
  <si>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</si>
  <si>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</si>
  <si>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</si>
  <si>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</si>
  <si>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</si>
  <si>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</si>
  <si>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</si>
  <si>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</si>
  <si>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</si>
  <si>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</si>
  <si>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</si>
  <si>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</si>
  <si>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</si>
  <si>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</si>
  <si>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</si>
  <si>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</si>
  <si>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</si>
  <si>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</si>
  <si>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</si>
  <si>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</si>
  <si>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</si>
  <si>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</si>
  <si>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</si>
  <si>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</si>
  <si>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</si>
  <si>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</si>
  <si>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</si>
  <si>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</si>
  <si>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</si>
  <si>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</si>
  <si>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</si>
  <si>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</si>
  <si>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</si>
  <si>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</si>
  <si>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</si>
  <si>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</si>
  <si>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</si>
  <si>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</si>
  <si>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</si>
  <si>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</si>
  <si>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</si>
  <si>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</si>
  <si>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</si>
  <si>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</si>
  <si>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</si>
  <si>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</si>
  <si>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</si>
  <si>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</si>
  <si>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</si>
  <si>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</si>
  <si>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</si>
  <si>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</si>
  <si>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</si>
  <si>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</si>
  <si>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</si>
  <si>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</si>
  <si>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</si>
  <si>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</si>
  <si>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</si>
  <si>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</si>
  <si>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</si>
  <si>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</si>
  <si>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</si>
  <si>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</si>
  <si>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</si>
  <si>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</si>
  <si>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</si>
  <si>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</si>
  <si>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</si>
  <si>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</si>
  <si>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</si>
  <si>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</si>
  <si>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</si>
  <si>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</si>
  <si>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</si>
  <si>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</si>
  <si>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</si>
  <si>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</si>
  <si>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</si>
  <si>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</si>
  <si>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</si>
  <si>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</si>
  <si>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</si>
  <si>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</si>
  <si>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</si>
  <si>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</si>
  <si>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</si>
  <si>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</si>
  <si>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</si>
  <si>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</si>
  <si>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</si>
  <si>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</si>
  <si>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</si>
  <si>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</si>
  <si>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</si>
  <si>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</si>
  <si>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</si>
  <si>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</si>
  <si>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</si>
  <si>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</si>
  <si>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</si>
  <si>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</si>
  <si>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</si>
  <si>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</si>
  <si>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</si>
  <si>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</si>
  <si>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</si>
  <si>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</si>
  <si>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</si>
  <si>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</si>
  <si>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</si>
  <si>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</si>
  <si>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</si>
  <si>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</si>
  <si>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</si>
  <si>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</si>
  <si>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</si>
  <si>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</si>
  <si>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</si>
  <si>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</si>
  <si>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</si>
  <si>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</si>
  <si>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</si>
  <si>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</si>
  <si>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</si>
  <si>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</si>
  <si>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</si>
  <si>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</si>
  <si>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</si>
  <si>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</si>
  <si>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</si>
  <si>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</si>
  <si>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</si>
  <si>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</si>
  <si>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</si>
  <si>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</si>
  <si>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</si>
  <si>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</si>
  <si>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</si>
  <si>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</si>
  <si>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</si>
  <si>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</si>
  <si>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</si>
  <si>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</si>
  <si>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</si>
  <si>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</si>
  <si>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</si>
  <si>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</si>
  <si>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</si>
  <si>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</si>
  <si>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</si>
  <si>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</si>
  <si>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</si>
  <si>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</si>
  <si>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</si>
  <si>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</si>
  <si>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</si>
  <si>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</si>
  <si>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</si>
  <si>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</si>
  <si>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</si>
  <si>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</si>
  <si>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</si>
  <si>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</si>
  <si>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</si>
  <si>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</si>
  <si>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</si>
  <si>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</si>
  <si>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</si>
  <si>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</si>
  <si>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</si>
  <si>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</si>
  <si>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</si>
  <si>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</si>
  <si>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</si>
  <si>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</si>
  <si>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</si>
  <si>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</si>
  <si>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</si>
  <si>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</si>
  <si>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</si>
  <si>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</si>
  <si>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</si>
  <si>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</si>
  <si>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</si>
  <si>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</si>
  <si>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</si>
  <si>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</si>
  <si>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</si>
  <si>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</si>
  <si>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</si>
  <si>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</si>
  <si>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</si>
  <si>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</si>
  <si>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</si>
  <si>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</si>
  <si>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</si>
  <si>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</si>
  <si>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</si>
  <si>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</si>
  <si>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</si>
  <si>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</si>
  <si>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</si>
  <si>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</si>
  <si>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</si>
  <si>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</si>
  <si>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</si>
  <si>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</si>
  <si>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</si>
  <si>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</si>
  <si>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</si>
  <si>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</si>
  <si>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</si>
  <si>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</si>
  <si>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</si>
  <si>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</si>
  <si>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</si>
  <si>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</si>
  <si>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</si>
  <si>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</si>
  <si>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</si>
  <si>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</si>
  <si>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</si>
  <si>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</si>
  <si>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</si>
  <si>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</si>
  <si>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</si>
  <si>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</si>
  <si>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</si>
  <si>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</si>
  <si>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</si>
  <si>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</si>
  <si>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</si>
  <si>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</si>
  <si>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</si>
  <si>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</si>
  <si>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</si>
  <si>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</si>
  <si>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</si>
  <si>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</si>
  <si>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</si>
  <si>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</si>
  <si>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</si>
  <si>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</si>
  <si>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</si>
  <si>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</si>
  <si>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</si>
  <si>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</si>
  <si>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</si>
  <si>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</si>
  <si>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</si>
  <si>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</si>
  <si>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</si>
  <si>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</si>
  <si>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</si>
  <si>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</si>
  <si>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</si>
  <si>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</si>
  <si>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</si>
  <si>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</si>
  <si>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</si>
  <si>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</si>
  <si>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</si>
  <si>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</si>
  <si>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</si>
  <si>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</si>
  <si>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</si>
  <si>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</si>
  <si>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</si>
  <si>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</si>
  <si>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</si>
  <si>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</si>
  <si>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</si>
  <si>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</si>
  <si>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</si>
  <si>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</si>
  <si>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</si>
  <si>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</si>
  <si>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</si>
  <si>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</si>
  <si>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</si>
  <si>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</si>
  <si>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</si>
  <si>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</si>
  <si>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</si>
  <si>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</si>
  <si>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</si>
  <si>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</si>
  <si>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</si>
  <si>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</si>
  <si>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</si>
  <si>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</si>
  <si>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</si>
  <si>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</si>
  <si>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</si>
  <si>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</si>
  <si>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</si>
  <si>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</si>
  <si>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</si>
  <si>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</si>
  <si>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</si>
  <si>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</si>
  <si>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</si>
  <si>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</si>
  <si>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</si>
  <si>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</si>
  <si>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</si>
  <si>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</si>
  <si>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</si>
  <si>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</si>
  <si>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</si>
  <si>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</si>
  <si>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</si>
  <si>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</si>
  <si>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</si>
  <si>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</si>
  <si>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</si>
  <si>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</si>
  <si>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</si>
  <si>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</si>
  <si>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</si>
  <si>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</si>
  <si>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</si>
  <si>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</si>
  <si>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</si>
  <si>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</si>
  <si>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</si>
  <si>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</si>
  <si>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</si>
  <si>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</si>
  <si>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</si>
  <si>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</si>
  <si>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</si>
  <si>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</si>
  <si>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</si>
  <si>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</si>
  <si>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</si>
  <si>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</si>
  <si>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</si>
  <si>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</si>
  <si>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</si>
  <si>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</si>
  <si>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</si>
  <si>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</si>
  <si>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</si>
  <si>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</si>
  <si>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</si>
  <si>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</si>
  <si>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</si>
  <si>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</si>
  <si>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</si>
  <si>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</si>
  <si>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</si>
  <si>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</si>
  <si>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</si>
  <si>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</si>
  <si>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</si>
  <si>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</si>
  <si>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</si>
  <si>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</si>
  <si>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</si>
  <si>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</si>
  <si>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</si>
  <si>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</si>
  <si>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</si>
  <si>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</si>
  <si>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</si>
  <si>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</si>
  <si>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</si>
  <si>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</si>
  <si>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</si>
  <si>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</si>
  <si>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</si>
  <si>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</si>
  <si>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</si>
  <si>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</si>
  <si>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</si>
  <si>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</si>
  <si>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</si>
  <si>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</si>
  <si>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</si>
  <si>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</si>
  <si>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</si>
  <si>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</si>
  <si>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</si>
  <si>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</si>
  <si>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</si>
  <si>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</si>
  <si>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</si>
  <si>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</si>
  <si>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</si>
  <si>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</si>
  <si>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</si>
  <si>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</si>
  <si>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</si>
  <si>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</si>
  <si>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</si>
  <si>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</si>
  <si>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</si>
  <si>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</si>
  <si>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</si>
  <si>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</si>
  <si>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</si>
  <si>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</si>
  <si>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</si>
  <si>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</si>
  <si>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</si>
  <si>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</si>
  <si>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</si>
  <si>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</si>
  <si>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</si>
  <si>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</si>
  <si>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</si>
  <si>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</si>
  <si>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</si>
  <si>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</si>
  <si>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</si>
  <si>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</si>
  <si>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</si>
  <si>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</si>
  <si>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</si>
  <si>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</si>
  <si>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</si>
  <si>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</si>
  <si>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</si>
  <si>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</si>
  <si>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</si>
  <si>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</si>
  <si>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</si>
  <si>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</si>
  <si>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</si>
  <si>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</si>
  <si>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</si>
  <si>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</si>
  <si>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</si>
  <si>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</si>
  <si>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</si>
  <si>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</si>
  <si>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</si>
  <si>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</si>
  <si>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</si>
  <si>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</si>
  <si>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</si>
  <si>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</si>
  <si>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</si>
  <si>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</si>
  <si>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</si>
  <si>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</si>
  <si>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</si>
  <si>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</si>
  <si>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</si>
  <si>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</si>
  <si>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</si>
  <si>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</si>
  <si>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</si>
  <si>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</si>
  <si>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</si>
  <si>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</si>
  <si>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</si>
  <si>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</si>
  <si>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</si>
  <si>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</si>
  <si>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</si>
  <si>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</si>
  <si>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</si>
  <si>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</si>
  <si>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</si>
  <si>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</si>
  <si>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</si>
  <si>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</si>
  <si>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</si>
  <si>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</si>
  <si>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</si>
  <si>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</si>
  <si>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</si>
  <si>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</si>
  <si>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</si>
  <si>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</si>
  <si>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</si>
  <si>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</si>
  <si>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</si>
  <si>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</si>
  <si>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</si>
  <si>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</si>
  <si>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</si>
  <si>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</si>
  <si>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</si>
  <si>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</si>
  <si>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</si>
  <si>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</si>
  <si>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</si>
  <si>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</si>
  <si>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</si>
  <si>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</si>
  <si>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</si>
  <si>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</si>
  <si>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</si>
  <si>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</si>
  <si>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</si>
  <si>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</si>
  <si>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</si>
  <si>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</si>
  <si>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</si>
  <si>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</si>
  <si>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</si>
  <si>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</si>
  <si>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</si>
  <si>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</si>
  <si>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</si>
  <si>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</si>
  <si>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</si>
  <si>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</si>
  <si>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</si>
  <si>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</si>
  <si>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</si>
  <si>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</si>
  <si>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</si>
  <si>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</si>
  <si>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</si>
  <si>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</si>
  <si>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</si>
  <si>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</si>
  <si>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</si>
  <si>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</si>
  <si>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</si>
  <si>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</si>
  <si>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</si>
  <si>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</si>
  <si>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</si>
  <si>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</si>
  <si>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</si>
  <si>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</si>
  <si>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</si>
  <si>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</si>
  <si>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</si>
  <si>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</si>
  <si>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</si>
  <si>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</si>
  <si>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</si>
  <si>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</si>
  <si>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</si>
  <si>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</si>
  <si>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</si>
  <si>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</si>
  <si>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</si>
  <si>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</si>
  <si>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</si>
  <si>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</si>
  <si>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</si>
  <si>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</si>
  <si>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</si>
  <si>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</si>
  <si>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</si>
  <si>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</si>
  <si>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</si>
  <si>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</si>
  <si>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</si>
  <si>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</si>
  <si>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</si>
  <si>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</si>
  <si>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</si>
  <si>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</si>
  <si>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</si>
  <si>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</si>
  <si>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</si>
  <si>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</si>
  <si>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</si>
  <si>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</si>
  <si>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</si>
  <si>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</si>
  <si>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</si>
  <si>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</si>
  <si>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</si>
  <si>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</si>
  <si>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</si>
  <si>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</si>
  <si>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</si>
  <si>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</si>
  <si>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</si>
  <si>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</si>
  <si>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</si>
  <si>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</si>
  <si>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</si>
  <si>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</si>
  <si>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</si>
  <si>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</si>
  <si>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</si>
  <si>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</si>
  <si>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</si>
  <si>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</si>
  <si>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</si>
  <si>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</si>
  <si>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</si>
  <si>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</si>
  <si>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</si>
  <si>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</si>
  <si>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</si>
  <si>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</si>
  <si>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</si>
  <si>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</si>
  <si>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</si>
  <si>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</si>
  <si>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</si>
  <si>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</si>
  <si>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</si>
  <si>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</si>
  <si>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</si>
  <si>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</si>
  <si>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</si>
  <si>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</si>
  <si>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</si>
  <si>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</si>
  <si>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</si>
  <si>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</si>
  <si>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</si>
  <si>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</si>
  <si>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</si>
  <si>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</si>
  <si>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</si>
  <si>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</si>
  <si>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</si>
  <si>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</si>
  <si>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</si>
  <si>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</si>
  <si>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</si>
  <si>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</si>
  <si>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</si>
  <si>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</si>
  <si>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</si>
  <si>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</si>
  <si>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</si>
  <si>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</si>
  <si>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</si>
  <si>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</si>
  <si>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</si>
  <si>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</si>
  <si>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</si>
  <si>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</si>
  <si>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</si>
  <si>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</si>
  <si>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</si>
  <si>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</si>
  <si>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</si>
  <si>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</si>
  <si>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</si>
  <si>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</si>
  <si>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</si>
  <si>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</si>
  <si>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</si>
  <si>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</si>
  <si>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</si>
  <si>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</si>
  <si>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</si>
  <si>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</si>
  <si>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</si>
  <si>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</si>
  <si>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</si>
  <si>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</si>
  <si>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</si>
  <si>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</si>
  <si>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</si>
  <si>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</si>
  <si>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</si>
  <si>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</si>
  <si>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</si>
  <si>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</si>
  <si>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</si>
  <si>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</si>
  <si>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</si>
  <si>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</si>
  <si>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</si>
  <si>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</si>
  <si>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</si>
  <si>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</si>
  <si>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</si>
  <si>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</si>
  <si>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</si>
  <si>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</si>
  <si>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</si>
  <si>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</si>
  <si>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</si>
  <si>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</si>
  <si>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</si>
  <si>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</si>
  <si>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</si>
  <si>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</si>
  <si>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</si>
  <si>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</si>
  <si>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</si>
  <si>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</si>
  <si>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</si>
  <si>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</si>
  <si>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</si>
  <si>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</si>
  <si>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</si>
  <si>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</si>
  <si>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</si>
  <si>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</si>
  <si>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</si>
  <si>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</si>
  <si>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</si>
  <si>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</si>
  <si>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</si>
  <si>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</si>
  <si>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</si>
  <si>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</si>
  <si>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</si>
  <si>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</si>
  <si>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</si>
  <si>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</si>
  <si>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</si>
  <si>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</si>
  <si>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</si>
  <si>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</si>
  <si>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</si>
  <si>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</si>
  <si>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</si>
  <si>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</si>
  <si>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</si>
  <si>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</si>
  <si>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</si>
  <si>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</si>
  <si>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</si>
  <si>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</si>
  <si>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</si>
  <si>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</si>
  <si>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</si>
  <si>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</si>
  <si>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</si>
  <si>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</si>
  <si>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</si>
  <si>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</si>
  <si>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</si>
  <si>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</si>
  <si>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</si>
  <si>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</si>
  <si>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</si>
  <si>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</si>
  <si>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</si>
  <si>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</si>
  <si>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</si>
  <si>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</si>
  <si>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</si>
  <si>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</si>
  <si>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</si>
  <si>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</si>
  <si>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</si>
  <si>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</si>
  <si>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</si>
  <si>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</si>
  <si>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</si>
  <si>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</si>
  <si>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</si>
  <si>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</si>
  <si>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</si>
  <si>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</si>
  <si>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</si>
  <si>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</si>
  <si>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</si>
  <si>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</si>
  <si>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</si>
  <si>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</si>
  <si>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</si>
  <si>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</si>
  <si>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</si>
  <si>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</si>
  <si>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</si>
  <si>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</si>
  <si>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</si>
  <si>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</si>
  <si>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</si>
  <si>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</si>
  <si>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</si>
  <si>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</si>
  <si>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</si>
  <si>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</si>
  <si>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</si>
  <si>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</si>
  <si>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</si>
  <si>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</si>
  <si>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</si>
  <si>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</si>
  <si>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</si>
  <si>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</si>
  <si>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</si>
  <si>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</si>
  <si>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</si>
  <si>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</si>
  <si>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</si>
  <si>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</si>
  <si>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</si>
  <si>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</si>
  <si>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</si>
  <si>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</si>
  <si>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</si>
  <si>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</si>
  <si>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</si>
  <si>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</si>
  <si>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</si>
  <si>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</si>
  <si>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</si>
  <si>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</si>
  <si>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</si>
  <si>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</si>
  <si>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</si>
  <si>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</si>
  <si>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</si>
  <si>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</si>
  <si>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</si>
  <si>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</si>
  <si>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</si>
  <si>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</si>
  <si>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</si>
  <si>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</si>
  <si>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</si>
  <si>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</si>
  <si>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</si>
  <si>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</si>
  <si>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</si>
  <si>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</si>
  <si>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</si>
  <si>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</si>
  <si>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</si>
  <si>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</si>
  <si>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</si>
  <si>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</si>
  <si>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</si>
  <si>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</si>
  <si>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</si>
  <si>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</si>
  <si>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</si>
  <si>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</si>
  <si>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</si>
  <si>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</si>
  <si>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</si>
  <si>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</si>
  <si>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</si>
  <si>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</si>
  <si>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</si>
  <si>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</si>
  <si>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</si>
  <si>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</si>
  <si>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</si>
  <si>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</si>
  <si>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</si>
  <si>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</si>
  <si>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</si>
  <si>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</si>
  <si>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</si>
  <si>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</si>
  <si>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</si>
  <si>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</si>
  <si>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</si>
  <si>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</si>
  <si>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</si>
  <si>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</si>
  <si>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</si>
  <si>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</si>
  <si>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</si>
  <si>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</si>
  <si>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</si>
  <si>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</si>
  <si>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</si>
  <si>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</si>
  <si>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</si>
  <si>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</si>
  <si>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</si>
  <si>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</si>
  <si>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</si>
  <si>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</si>
  <si>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</si>
  <si>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</si>
  <si>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</si>
  <si>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</si>
  <si>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</si>
  <si>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</si>
  <si>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</si>
  <si>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</si>
  <si>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</si>
  <si>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</si>
  <si>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</si>
  <si>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</si>
  <si>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</si>
  <si>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</si>
  <si>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</si>
  <si>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</si>
  <si>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</si>
  <si>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</si>
  <si>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</si>
  <si>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</si>
  <si>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</si>
  <si>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</si>
  <si>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</si>
  <si>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</si>
  <si>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</si>
  <si>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</si>
  <si>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</si>
  <si>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</si>
  <si>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</si>
  <si>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</si>
  <si>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</si>
  <si>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</si>
  <si>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</si>
  <si>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</si>
  <si>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</si>
  <si>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</si>
  <si>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</si>
  <si>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</si>
  <si>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</si>
  <si>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</si>
  <si>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</si>
  <si>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</si>
  <si>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</si>
  <si>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</si>
  <si>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</si>
  <si>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</si>
  <si>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</si>
  <si>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</si>
  <si>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</si>
  <si>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</si>
  <si>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</si>
  <si>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</si>
  <si>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</si>
  <si>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</si>
  <si>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</si>
  <si>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</si>
  <si>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</si>
  <si>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</si>
  <si>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</si>
  <si>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</si>
  <si>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</si>
  <si>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</si>
  <si>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</si>
  <si>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</si>
  <si>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</si>
  <si>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</si>
  <si>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</si>
  <si>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</si>
  <si>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</si>
  <si>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</si>
  <si>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</si>
  <si>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</si>
  <si>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</si>
  <si>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</si>
  <si>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</si>
  <si>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</si>
  <si>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</si>
  <si>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</si>
  <si>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</si>
  <si>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</si>
  <si>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</si>
  <si>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</si>
  <si>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</si>
  <si>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</si>
  <si>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</si>
  <si>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</si>
  <si>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</si>
  <si>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</si>
  <si>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</si>
  <si>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</si>
  <si>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</si>
  <si>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</si>
  <si>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</si>
  <si>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</si>
  <si>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</si>
  <si>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</si>
  <si>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</si>
  <si>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</si>
  <si>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</si>
  <si>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</si>
  <si>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</si>
  <si>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</si>
  <si>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</si>
  <si>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</si>
  <si>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</si>
  <si>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</si>
  <si>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</si>
  <si>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</si>
  <si>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</si>
  <si>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</si>
  <si>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</si>
  <si>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</si>
  <si>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</si>
  <si>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</si>
  <si>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</si>
  <si>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</si>
  <si>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</si>
  <si>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</si>
  <si>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</si>
  <si>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</si>
  <si>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</si>
  <si>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</si>
  <si>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</si>
  <si>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</si>
  <si>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</si>
  <si>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</si>
  <si>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</si>
  <si>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</si>
  <si>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</si>
  <si>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</si>
  <si>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</si>
  <si>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</si>
  <si>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</si>
  <si>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</si>
  <si>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</si>
  <si>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</si>
  <si>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</si>
  <si>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</si>
  <si>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</si>
  <si>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</si>
  <si>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</si>
  <si>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</si>
  <si>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</si>
  <si>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</si>
  <si>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</si>
  <si>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</si>
  <si>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</si>
  <si>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</si>
  <si>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</si>
  <si>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</si>
  <si>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</si>
  <si>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</si>
  <si>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</si>
  <si>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</si>
  <si>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</si>
  <si>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</si>
  <si>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</si>
  <si>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</si>
  <si>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</si>
  <si>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</si>
  <si>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</si>
  <si>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</si>
  <si>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</si>
  <si>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</si>
  <si>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</si>
  <si>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</si>
  <si>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</si>
  <si>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</si>
  <si>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</si>
  <si>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</si>
  <si>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</si>
  <si>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</si>
  <si>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</si>
  <si>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</si>
  <si>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</si>
  <si>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</si>
  <si>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</si>
  <si>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</si>
  <si>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</si>
  <si>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</si>
  <si>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</si>
  <si>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</si>
  <si>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</si>
  <si>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</si>
  <si>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</si>
  <si>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</si>
  <si>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</si>
  <si>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</si>
  <si>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</si>
  <si>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</si>
  <si>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</si>
  <si>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</si>
  <si>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</si>
  <si>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</si>
  <si>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</si>
  <si>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</si>
  <si>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</si>
  <si>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</si>
  <si>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</si>
  <si>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</si>
  <si>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</si>
  <si>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</si>
  <si>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</si>
  <si>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</si>
  <si>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</si>
  <si>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</si>
  <si>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</si>
  <si>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</si>
  <si>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</si>
  <si>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</si>
  <si>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</si>
  <si>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</si>
  <si>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</si>
  <si>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</si>
  <si>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</si>
  <si>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</si>
  <si>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</si>
  <si>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</si>
  <si>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</si>
  <si>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</si>
  <si>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</si>
  <si>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</si>
  <si>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</si>
  <si>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</si>
  <si>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</si>
  <si>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</si>
  <si>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</si>
  <si>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</si>
  <si>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</si>
  <si>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</si>
  <si>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</si>
  <si>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</si>
  <si>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</si>
  <si>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</si>
  <si>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</si>
  <si>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</si>
  <si>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</si>
  <si>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</si>
  <si>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</si>
  <si>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</si>
  <si>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</si>
  <si>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</si>
  <si>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</si>
  <si>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</si>
  <si>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</si>
  <si>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</si>
  <si>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</si>
  <si>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</si>
  <si>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</si>
  <si>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</si>
  <si>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</si>
  <si>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</si>
  <si>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</si>
  <si>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</si>
  <si>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</si>
  <si>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</si>
  <si>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</si>
  <si>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</si>
  <si>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</si>
  <si>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</si>
  <si>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</si>
  <si>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</si>
  <si>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</si>
  <si>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</si>
  <si>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</si>
  <si>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</si>
  <si>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</si>
  <si>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</si>
  <si>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</si>
  <si>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</si>
  <si>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</si>
  <si>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</si>
  <si>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</si>
  <si>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</si>
  <si>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</si>
  <si>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</si>
  <si>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</si>
  <si>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</si>
  <si>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</si>
  <si>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</si>
  <si>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</si>
  <si>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</si>
  <si>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</si>
  <si>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</si>
  <si>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</si>
  <si>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</si>
  <si>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</si>
  <si>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</si>
  <si>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</si>
  <si>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</si>
  <si>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</si>
  <si>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</si>
  <si>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</si>
  <si>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</si>
  <si>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</si>
  <si>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</si>
  <si>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</si>
  <si>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</si>
  <si>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</si>
  <si>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</si>
  <si>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</si>
  <si>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</si>
  <si>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</si>
  <si>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</si>
  <si>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</si>
  <si>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</si>
  <si>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</si>
  <si>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</si>
  <si>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</si>
  <si>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</si>
  <si>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</si>
  <si>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</si>
  <si>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</si>
  <si>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</si>
  <si>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</si>
  <si>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</si>
  <si>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</si>
  <si>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</si>
  <si>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</si>
  <si>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</si>
  <si>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</si>
  <si>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</si>
  <si>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</si>
  <si>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</si>
  <si>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</si>
  <si>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</si>
  <si>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</si>
  <si>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</si>
  <si>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</si>
  <si>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</si>
  <si>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</si>
  <si>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</si>
  <si>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</si>
  <si>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</si>
  <si>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</si>
  <si>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</si>
  <si>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</si>
  <si>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</si>
  <si>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</si>
  <si>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</si>
  <si>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</si>
  <si>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</si>
  <si>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</si>
  <si>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</si>
  <si>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</si>
  <si>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</si>
  <si>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</si>
  <si>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</si>
  <si>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</si>
  <si>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</si>
  <si>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</si>
  <si>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</si>
  <si>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</si>
  <si>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</si>
  <si>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</si>
  <si>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</si>
  <si>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</si>
  <si>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</si>
  <si>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</si>
  <si>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</si>
  <si>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</si>
  <si>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</si>
  <si>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</si>
  <si>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</si>
  <si>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</si>
  <si>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</si>
  <si>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</si>
  <si>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</si>
  <si>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</si>
  <si>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</si>
  <si>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</si>
  <si>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</si>
  <si>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</si>
  <si>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</si>
  <si>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</si>
  <si>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</si>
  <si>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</si>
  <si>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</si>
  <si>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</si>
  <si>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</si>
  <si>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</si>
  <si>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</si>
  <si>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</si>
  <si>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</si>
  <si>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</si>
  <si>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</si>
  <si>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</si>
  <si>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</si>
  <si>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</si>
  <si>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</si>
  <si>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</si>
  <si>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</si>
  <si>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</si>
  <si>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</si>
  <si>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</si>
  <si>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</si>
  <si>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</si>
  <si>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</si>
  <si>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</si>
  <si>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</si>
  <si>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</si>
  <si>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</si>
  <si>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</si>
  <si>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</si>
  <si>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</si>
  <si>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</si>
  <si>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</si>
  <si>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</si>
  <si>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</si>
  <si>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</si>
  <si>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</si>
  <si>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</si>
  <si>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</si>
  <si>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</si>
  <si>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</si>
  <si>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</si>
  <si>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</si>
  <si>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</si>
  <si>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</si>
  <si>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</si>
  <si>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</si>
  <si>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</si>
  <si>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</si>
  <si>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</si>
  <si>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</si>
  <si>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</si>
  <si>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</si>
  <si>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</si>
  <si>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</si>
  <si>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</si>
  <si>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</si>
  <si>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</si>
  <si>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</si>
  <si>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</si>
  <si>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</si>
  <si>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</si>
  <si>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</si>
  <si>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</si>
  <si>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</si>
  <si>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</si>
  <si>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</si>
  <si>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</si>
  <si>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</si>
  <si>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</si>
  <si>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</si>
  <si>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</si>
  <si>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</si>
  <si>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</si>
  <si>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</si>
  <si>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</si>
  <si>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</si>
  <si>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</si>
  <si>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</si>
  <si>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</si>
  <si>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</si>
  <si>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</si>
  <si>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</si>
  <si>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</si>
  <si>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</si>
  <si>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</si>
  <si>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</si>
  <si>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</si>
  <si>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</si>
  <si>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</si>
  <si>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</si>
  <si>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</si>
  <si>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</si>
  <si>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</si>
  <si>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</si>
  <si>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</si>
  <si>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</si>
  <si>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</si>
  <si>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</si>
  <si>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</si>
  <si>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</si>
  <si>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</si>
  <si>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</si>
  <si>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</si>
  <si>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</si>
  <si>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</si>
  <si>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</si>
  <si>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</si>
  <si>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</si>
  <si>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</si>
  <si>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</si>
  <si>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</si>
  <si>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</si>
  <si>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</si>
  <si>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</si>
  <si>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</si>
  <si>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</si>
  <si>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</si>
  <si>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</si>
  <si>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</si>
  <si>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</si>
  <si>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</si>
  <si>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</si>
  <si>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</si>
  <si>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</si>
  <si>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</si>
  <si>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</si>
  <si>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</si>
  <si>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</si>
  <si>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</si>
  <si>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</si>
  <si>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</si>
  <si>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</si>
  <si>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</si>
  <si>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</si>
  <si>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</si>
  <si>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</si>
  <si>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</si>
  <si>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</si>
  <si>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</si>
  <si>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</si>
  <si>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</si>
  <si>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</si>
  <si>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</si>
  <si>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</si>
  <si>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</si>
  <si>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</si>
  <si>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</si>
  <si>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</si>
  <si>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</si>
  <si>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</si>
  <si>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</si>
  <si>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</si>
  <si>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</si>
  <si>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</si>
  <si>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</si>
  <si>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</si>
  <si>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</si>
  <si>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</si>
  <si>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</si>
  <si>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</si>
  <si>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</si>
  <si>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</si>
  <si>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</si>
  <si>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</si>
  <si>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</si>
  <si>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</si>
  <si>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</si>
  <si>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</si>
  <si>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</si>
  <si>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</si>
  <si>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</si>
  <si>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</si>
  <si>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</si>
  <si>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</si>
  <si>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</si>
  <si>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</si>
  <si>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</si>
  <si>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</si>
  <si>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</si>
  <si>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</si>
  <si>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</si>
  <si>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</si>
  <si>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</si>
  <si>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</si>
  <si>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</si>
  <si>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</si>
  <si>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</si>
  <si>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</si>
  <si>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</si>
  <si>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</si>
  <si>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</si>
  <si>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</si>
  <si>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</si>
  <si>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</si>
  <si>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</si>
  <si>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</si>
  <si>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</si>
  <si>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</si>
  <si>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</si>
  <si>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</si>
  <si>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</si>
  <si>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</si>
  <si>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</si>
  <si>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</si>
  <si>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</si>
  <si>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</si>
  <si>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</si>
  <si>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</si>
  <si>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</si>
  <si>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</si>
  <si>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</si>
  <si>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</si>
  <si>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</si>
  <si>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</si>
  <si>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</si>
  <si>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</si>
  <si>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</si>
  <si>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</si>
  <si>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</si>
  <si>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</si>
  <si>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</si>
  <si>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</si>
  <si>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</si>
  <si>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</si>
  <si>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</si>
  <si>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</si>
  <si>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</si>
  <si>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</si>
  <si>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</si>
  <si>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</si>
  <si>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</si>
  <si>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</si>
  <si>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</si>
  <si>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</si>
  <si>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</si>
  <si>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</si>
  <si>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</si>
  <si>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</si>
  <si>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</si>
  <si>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</si>
  <si>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</si>
  <si>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</si>
  <si>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</si>
  <si>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</si>
  <si>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</si>
  <si>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</si>
  <si>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</si>
  <si>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</si>
  <si>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</si>
  <si>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</si>
  <si>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</si>
  <si>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</si>
  <si>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</si>
  <si>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</si>
  <si>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</si>
  <si>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</si>
  <si>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</si>
  <si>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</si>
  <si>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</si>
  <si>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</si>
  <si>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</si>
  <si>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</si>
  <si>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</si>
  <si>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</si>
  <si>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</si>
  <si>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</si>
  <si>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</si>
  <si>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</si>
  <si>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</si>
  <si>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</si>
  <si>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</si>
  <si>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</si>
  <si>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</si>
  <si>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</si>
  <si>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</si>
  <si>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</si>
  <si>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</si>
  <si>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</si>
  <si>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</si>
  <si>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</si>
  <si>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</si>
  <si>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</si>
  <si>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</si>
  <si>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</si>
  <si>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</si>
  <si>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</si>
  <si>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</si>
  <si>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</si>
  <si>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</si>
  <si>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</si>
  <si>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</si>
  <si>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</si>
  <si>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</si>
  <si>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</si>
  <si>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</si>
  <si>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</si>
  <si>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</si>
  <si>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</si>
  <si>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</si>
  <si>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</si>
  <si>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</si>
  <si>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</si>
  <si>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</si>
  <si>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</si>
  <si>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</si>
  <si>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</si>
  <si>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</si>
  <si>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</si>
  <si>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</si>
  <si>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</si>
  <si>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</si>
  <si>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</si>
  <si>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</si>
  <si>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</si>
  <si>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</si>
  <si>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</si>
  <si>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</si>
  <si>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</si>
  <si>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</si>
  <si>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</si>
  <si>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</si>
  <si>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</si>
  <si>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</si>
  <si>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</si>
  <si>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</si>
  <si>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</si>
  <si>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</si>
  <si>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</si>
  <si>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</si>
  <si>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</si>
  <si>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</si>
  <si>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</si>
  <si>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</si>
  <si>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</si>
  <si>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</si>
  <si>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</si>
  <si>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</si>
  <si>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</si>
  <si>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</si>
  <si>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</si>
  <si>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</si>
  <si>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</si>
  <si>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</si>
  <si>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</si>
  <si>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</si>
  <si>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</si>
  <si>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</si>
  <si>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</si>
  <si>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</si>
  <si>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</si>
  <si>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</si>
  <si>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</si>
  <si>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</si>
  <si>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</si>
  <si>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</si>
  <si>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</si>
  <si>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</si>
  <si>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</si>
  <si>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</si>
  <si>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</si>
  <si>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</si>
  <si>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</si>
  <si>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</si>
  <si>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</si>
  <si>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</si>
  <si>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</si>
  <si>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</si>
  <si>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</si>
  <si>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</si>
  <si>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</si>
  <si>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</si>
  <si>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</si>
  <si>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</si>
  <si>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</si>
  <si>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</si>
  <si>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</si>
  <si>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</si>
  <si>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</si>
  <si>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</si>
  <si>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</si>
  <si>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</si>
  <si>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</si>
  <si>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</si>
  <si>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</si>
  <si>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</si>
  <si>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</si>
  <si>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</si>
  <si>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</si>
  <si>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</si>
  <si>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</si>
  <si>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</si>
  <si>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</si>
  <si>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</si>
  <si>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</si>
  <si>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</si>
  <si>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</si>
  <si>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</si>
  <si>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</si>
  <si>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</si>
  <si>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</si>
  <si>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</si>
  <si>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</si>
  <si>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</si>
  <si>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</si>
  <si>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</si>
  <si>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</si>
  <si>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</si>
  <si>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</si>
  <si>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</si>
  <si>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</si>
  <si>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</si>
  <si>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</si>
  <si>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</si>
  <si>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</si>
  <si>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</si>
  <si>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</si>
  <si>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</si>
  <si>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</si>
  <si>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</si>
  <si>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</si>
  <si>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</si>
  <si>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</si>
  <si>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</si>
  <si>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</si>
  <si>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</si>
  <si>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</si>
  <si>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</si>
  <si>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</si>
  <si>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</si>
  <si>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</si>
  <si>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</si>
  <si>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</si>
  <si>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</si>
  <si>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</si>
  <si>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</si>
  <si>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</si>
  <si>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</si>
  <si>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</si>
  <si>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</si>
  <si>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</si>
  <si>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</si>
  <si>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</si>
  <si>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</si>
  <si>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</si>
  <si>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</si>
  <si>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</si>
  <si>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</si>
  <si>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</si>
  <si>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</si>
  <si>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</si>
  <si>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</si>
  <si>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</si>
  <si>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</si>
  <si>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</si>
  <si>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</si>
  <si>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</si>
  <si>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</si>
  <si>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</si>
  <si>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</si>
  <si>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</si>
  <si>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</si>
  <si>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</si>
  <si>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</si>
  <si>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</si>
  <si>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</si>
  <si>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</si>
  <si>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</si>
  <si>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</si>
  <si>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</si>
  <si>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</si>
  <si>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</si>
  <si>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</si>
  <si>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</si>
  <si>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</si>
  <si>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</si>
  <si>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</si>
  <si>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</si>
  <si>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</si>
  <si>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</si>
  <si>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</si>
  <si>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</si>
  <si>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</si>
  <si>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</si>
  <si>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</si>
  <si>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</si>
  <si>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</si>
  <si>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</si>
  <si>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</si>
  <si>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</si>
  <si>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</si>
  <si>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</si>
  <si>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</si>
  <si>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</si>
  <si>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</si>
  <si>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</si>
  <si>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</si>
  <si>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</si>
  <si>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</si>
  <si>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</si>
  <si>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</si>
  <si>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</si>
  <si>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</si>
  <si>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</si>
  <si>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</si>
  <si>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</si>
  <si>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</si>
  <si>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</si>
  <si>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</si>
  <si>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</si>
  <si>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</si>
  <si>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</si>
  <si>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</si>
  <si>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</si>
  <si>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</si>
  <si>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</si>
  <si>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</si>
  <si>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</si>
  <si>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</si>
  <si>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</si>
  <si>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</si>
  <si>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</si>
  <si>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</si>
  <si>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</si>
  <si>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</si>
  <si>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</si>
  <si>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</si>
  <si>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</si>
  <si>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</si>
  <si>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</si>
  <si>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</si>
  <si>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</si>
  <si>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</si>
  <si>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</si>
  <si>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</si>
  <si>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</si>
  <si>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</si>
  <si>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</si>
  <si>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</si>
  <si>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</si>
  <si>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</si>
  <si>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</si>
  <si>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</si>
  <si>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</si>
  <si>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</si>
  <si>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</si>
  <si>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</si>
  <si>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</si>
  <si>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</si>
  <si>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</si>
  <si>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</si>
  <si>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</si>
  <si>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</si>
  <si>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</si>
  <si>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</si>
  <si>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</si>
  <si>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</si>
  <si>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</si>
  <si>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</si>
  <si>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</si>
  <si>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</si>
  <si>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</si>
  <si>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</si>
  <si>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</si>
  <si>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</si>
  <si>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</si>
  <si>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</si>
  <si>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</si>
  <si>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</si>
  <si>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</si>
  <si>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</si>
  <si>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</si>
  <si>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</si>
  <si>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</si>
  <si>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</si>
  <si>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</si>
  <si>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</si>
  <si>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</si>
  <si>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</si>
  <si>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</si>
  <si>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</si>
  <si>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</si>
  <si>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</si>
  <si>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</si>
  <si>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</si>
  <si>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</si>
  <si>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</si>
  <si>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</si>
  <si>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</si>
  <si>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</si>
  <si>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</si>
  <si>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</si>
  <si>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</si>
  <si>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</si>
  <si>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</si>
  <si>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</si>
  <si>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</si>
  <si>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</si>
  <si>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</si>
  <si>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</si>
  <si>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</si>
  <si>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</si>
  <si>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</si>
  <si>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</si>
  <si>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</si>
  <si>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</si>
  <si>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</si>
  <si>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</si>
  <si>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</si>
  <si>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</si>
  <si>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</si>
  <si>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</si>
  <si>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</si>
  <si>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</si>
  <si>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</si>
  <si>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</si>
  <si>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</si>
  <si>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</si>
  <si>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</si>
  <si>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</si>
  <si>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</si>
  <si>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</si>
  <si>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</si>
  <si>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</si>
  <si>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</si>
  <si>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</si>
  <si>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</si>
  <si>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</si>
  <si>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</si>
  <si>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</si>
  <si>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</si>
  <si>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</si>
  <si>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</si>
  <si>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</si>
  <si>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</si>
  <si>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</si>
  <si>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</si>
  <si>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</si>
  <si>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</si>
  <si>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</si>
  <si>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</si>
  <si>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</si>
  <si>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</si>
  <si>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</si>
  <si>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</si>
  <si>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</si>
  <si>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</si>
  <si>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</si>
  <si>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</si>
  <si>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</si>
  <si>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</si>
  <si>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</si>
  <si>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</si>
  <si>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</si>
  <si>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</si>
  <si>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</si>
  <si>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</si>
  <si>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</si>
  <si>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</si>
  <si>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</si>
  <si>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</si>
  <si>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</si>
  <si>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</si>
  <si>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</si>
  <si>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</si>
  <si>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</si>
  <si>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</si>
  <si>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</si>
  <si>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</si>
  <si>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</si>
  <si>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</si>
  <si>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</si>
  <si>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</si>
  <si>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</si>
  <si>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</si>
  <si>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</si>
  <si>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</si>
  <si>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</si>
  <si>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</si>
  <si>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</si>
  <si>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</si>
  <si>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</si>
  <si>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</si>
  <si>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</si>
  <si>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</si>
  <si>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</si>
  <si>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</si>
  <si>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</si>
  <si>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</si>
  <si>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</si>
  <si>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</si>
  <si>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</si>
  <si>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</si>
  <si>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</si>
  <si>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</si>
  <si>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</si>
  <si>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</si>
  <si>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</si>
  <si>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</si>
  <si>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</si>
  <si>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</si>
  <si>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</si>
  <si>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</si>
  <si>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</si>
  <si>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</si>
  <si>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</si>
  <si>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</si>
  <si>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</si>
  <si>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</si>
  <si>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</si>
  <si>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</si>
  <si>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</si>
  <si>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</si>
  <si>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</si>
  <si>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</si>
  <si>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</si>
  <si>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</si>
  <si>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</si>
  <si>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</si>
  <si>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</si>
  <si>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</si>
  <si>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</si>
  <si>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</si>
  <si>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</si>
  <si>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</si>
  <si>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</si>
  <si>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</si>
  <si>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</si>
  <si>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</si>
  <si>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</si>
  <si>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</si>
  <si>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</si>
  <si>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</si>
  <si>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</si>
  <si>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</si>
  <si>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</si>
  <si>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</si>
  <si>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</si>
  <si>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</si>
  <si>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</si>
  <si>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</si>
  <si>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</si>
  <si>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</si>
  <si>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</si>
  <si>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</si>
  <si>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</si>
  <si>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</si>
  <si>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</si>
  <si>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</si>
  <si>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</si>
  <si>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</si>
  <si>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</si>
  <si>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</si>
  <si>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</si>
  <si>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</si>
  <si>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</si>
  <si>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</si>
  <si>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</si>
  <si>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</si>
  <si>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</si>
  <si>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</si>
  <si>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</si>
  <si>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</si>
  <si>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</si>
  <si>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</si>
  <si>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</si>
  <si>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</si>
  <si>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</si>
  <si>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</si>
  <si>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</si>
  <si>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</si>
  <si>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</si>
  <si>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</si>
  <si>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</si>
  <si>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</si>
  <si>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</si>
  <si>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</si>
  <si>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</si>
  <si>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</si>
  <si>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</si>
  <si>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</si>
  <si>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</si>
  <si>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</si>
  <si>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</si>
  <si>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</si>
  <si>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</si>
  <si>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</si>
  <si>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</si>
  <si>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</si>
  <si>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</si>
  <si>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</si>
  <si>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</si>
  <si>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</si>
  <si>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</si>
  <si>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</si>
  <si>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</si>
  <si>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</si>
  <si>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</si>
  <si>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</si>
  <si>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</si>
  <si>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</si>
  <si>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</si>
  <si>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</si>
  <si>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</si>
  <si>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</si>
  <si>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</si>
  <si>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</si>
  <si>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</si>
  <si>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</si>
  <si>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</si>
  <si>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</si>
  <si>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</si>
  <si>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</si>
  <si>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</si>
  <si>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</si>
  <si>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</si>
  <si>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</si>
  <si>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</si>
  <si>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</si>
  <si>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</si>
  <si>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</si>
  <si>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</si>
  <si>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</si>
  <si>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</si>
  <si>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</si>
  <si>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</si>
  <si>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</si>
  <si>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</si>
  <si>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</si>
  <si>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</si>
  <si>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</si>
  <si>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</si>
  <si>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</si>
  <si>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</si>
  <si>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</si>
  <si>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</si>
  <si>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</si>
  <si>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</si>
  <si>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</si>
  <si>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</si>
  <si>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</si>
  <si>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</si>
  <si>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</si>
  <si>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</si>
  <si>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</si>
  <si>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</si>
  <si>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</si>
  <si>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</si>
  <si>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</si>
  <si>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</si>
  <si>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</si>
  <si>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</si>
  <si>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</si>
  <si>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</si>
  <si>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</si>
  <si>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</si>
  <si>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</si>
  <si>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</si>
  <si>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</si>
  <si>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</si>
  <si>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</si>
  <si>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</si>
  <si>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</si>
  <si>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</si>
  <si>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</si>
  <si>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</si>
  <si>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</si>
  <si>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</si>
  <si>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</si>
  <si>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</si>
  <si>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</si>
  <si>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</si>
  <si>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</si>
  <si>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</si>
  <si>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</si>
  <si>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</si>
  <si>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</si>
  <si>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</si>
  <si>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</si>
  <si>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</si>
  <si>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</si>
  <si>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</si>
  <si>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</si>
  <si>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</si>
  <si>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</si>
  <si>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</si>
  <si>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</si>
  <si>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</si>
  <si>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</si>
  <si>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</si>
  <si>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</si>
  <si>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</si>
  <si>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</si>
  <si>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</si>
  <si>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</si>
  <si>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</si>
  <si>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</si>
  <si>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</si>
  <si>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</si>
  <si>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</si>
  <si>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</si>
  <si>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</si>
  <si>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</si>
  <si>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</si>
  <si>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</si>
  <si>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</si>
  <si>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</si>
  <si>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</si>
  <si>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</si>
  <si>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</si>
  <si>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</si>
  <si>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</si>
  <si>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</si>
  <si>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</si>
  <si>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</si>
  <si>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</si>
  <si>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</si>
  <si>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</si>
  <si>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</si>
  <si>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</si>
  <si>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</si>
  <si>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</si>
  <si>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</si>
  <si>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</si>
  <si>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</si>
  <si>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</si>
  <si>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</si>
  <si>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</si>
  <si>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</si>
  <si>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</si>
  <si>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</si>
  <si>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</si>
  <si>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</si>
  <si>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</si>
  <si>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</si>
  <si>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</si>
  <si>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</si>
  <si>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</si>
  <si>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</si>
  <si>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</si>
  <si>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</si>
  <si>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</si>
  <si>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</si>
  <si>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</si>
  <si>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</si>
  <si>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</si>
  <si>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</si>
  <si>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</si>
  <si>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</si>
  <si>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</si>
  <si>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</si>
  <si>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</si>
  <si>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</si>
  <si>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</si>
  <si>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</si>
  <si>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</si>
  <si>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</si>
  <si>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</si>
  <si>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</si>
  <si>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</si>
  <si>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</si>
  <si>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</si>
  <si>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</si>
  <si>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</si>
  <si>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</si>
  <si>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</si>
  <si>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</si>
  <si>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</si>
  <si>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</si>
  <si>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</si>
  <si>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</si>
  <si>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</si>
  <si>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</si>
  <si>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</si>
  <si>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</si>
  <si>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</si>
  <si>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</si>
  <si>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</si>
  <si>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</si>
  <si>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</si>
  <si>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</si>
  <si>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</si>
  <si>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</si>
  <si>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</si>
  <si>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</si>
  <si>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</si>
  <si>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</si>
  <si>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</si>
  <si>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</si>
  <si>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</si>
  <si>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</si>
  <si>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</si>
  <si>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</si>
  <si>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</si>
  <si>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</si>
  <si>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</si>
  <si>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</si>
  <si>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</si>
  <si>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</si>
  <si>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</si>
  <si>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</si>
  <si>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</si>
  <si>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</si>
  <si>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</si>
  <si>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</si>
  <si>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</si>
  <si>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</si>
  <si>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</si>
  <si>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</si>
  <si>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</si>
  <si>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</si>
  <si>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</si>
  <si>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</si>
  <si>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</si>
  <si>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</si>
  <si>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</si>
  <si>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</si>
  <si>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</si>
  <si>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</si>
  <si>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</si>
  <si>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</si>
  <si>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</si>
  <si>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</si>
  <si>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</si>
  <si>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</si>
  <si>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</si>
  <si>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</si>
  <si>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</si>
  <si>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</si>
  <si>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</si>
  <si>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</si>
  <si>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</si>
  <si>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</si>
  <si>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</si>
  <si>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</si>
  <si>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</si>
  <si>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</si>
  <si>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</si>
  <si>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</si>
  <si>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</si>
  <si>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</si>
  <si>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</si>
  <si>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</si>
  <si>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</si>
  <si>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</si>
  <si>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</si>
  <si>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</si>
  <si>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</si>
  <si>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</si>
  <si>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</si>
  <si>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</si>
  <si>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</si>
  <si>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</si>
  <si>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</si>
  <si>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</si>
  <si>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</si>
  <si>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</si>
  <si>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</si>
  <si>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</si>
  <si>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</si>
  <si>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</si>
  <si>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</si>
  <si>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</si>
  <si>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</si>
  <si>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</si>
  <si>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</si>
  <si>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</si>
  <si>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</si>
  <si>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</si>
  <si>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</si>
  <si>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</si>
  <si>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</si>
  <si>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</si>
  <si>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</si>
  <si>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</si>
  <si>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</si>
  <si>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</si>
  <si>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</si>
  <si>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</si>
  <si>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</si>
  <si>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</si>
  <si>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</si>
  <si>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</si>
  <si>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</si>
  <si>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</si>
  <si>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</si>
  <si>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</si>
  <si>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</si>
  <si>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</si>
  <si>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</si>
  <si>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</si>
  <si>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</si>
  <si>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</si>
  <si>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</si>
  <si>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</si>
  <si>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</si>
  <si>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</si>
  <si>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</si>
  <si>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</si>
  <si>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</si>
  <si>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</si>
  <si>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</si>
  <si>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</si>
  <si>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</si>
  <si>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</si>
  <si>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</si>
  <si>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</si>
  <si>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</si>
  <si>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</si>
  <si>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</si>
  <si>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</si>
  <si>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</si>
  <si>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</si>
  <si>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</si>
  <si>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</si>
  <si>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</si>
  <si>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</si>
  <si>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</si>
  <si>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</si>
  <si>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</si>
  <si>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</si>
  <si>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</si>
  <si>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</si>
  <si>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</si>
  <si>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</si>
  <si>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</si>
  <si>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</si>
  <si>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</si>
  <si>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</si>
  <si>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</si>
  <si>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</si>
  <si>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</si>
  <si>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</si>
  <si>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</si>
  <si>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</si>
  <si>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</si>
  <si>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</si>
  <si>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</si>
  <si>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</si>
  <si>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</si>
  <si>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</si>
  <si>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</si>
  <si>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</si>
  <si>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</si>
  <si>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</si>
  <si>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</si>
  <si>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</si>
  <si>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</si>
  <si>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</si>
  <si>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</si>
  <si>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</si>
  <si>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</si>
  <si>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</si>
  <si>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</si>
  <si>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</si>
  <si>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</si>
  <si>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</si>
  <si>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</si>
  <si>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</si>
  <si>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</si>
  <si>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</si>
  <si>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</si>
  <si>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</si>
  <si>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</si>
  <si>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</si>
  <si>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</si>
  <si>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</si>
  <si>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</si>
  <si>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</si>
  <si>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</si>
  <si>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</si>
  <si>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</si>
  <si>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</si>
  <si>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</si>
  <si>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</si>
  <si>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</si>
  <si>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</si>
  <si>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</si>
  <si>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</si>
  <si>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</si>
  <si>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</si>
  <si>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</si>
  <si>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</si>
  <si>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</si>
  <si>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</si>
  <si>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</si>
  <si>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</si>
  <si>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</si>
  <si>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</si>
  <si>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</si>
  <si>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</si>
  <si>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</si>
  <si>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</si>
  <si>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</si>
  <si>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</si>
  <si>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</si>
  <si>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</si>
  <si>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</si>
  <si>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</si>
  <si>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</si>
  <si>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</si>
  <si>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</si>
  <si>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</si>
  <si>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</si>
  <si>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</si>
  <si>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</si>
  <si>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</si>
  <si>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</si>
  <si>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</si>
  <si>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</si>
  <si>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</si>
  <si>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</si>
  <si>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</si>
  <si>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</si>
  <si>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</si>
  <si>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</si>
  <si>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</si>
  <si>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</si>
  <si>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</si>
  <si>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</si>
  <si>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</si>
  <si>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</si>
  <si>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</si>
  <si>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</si>
  <si>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</si>
  <si>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</si>
  <si>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</si>
  <si>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</si>
  <si>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</si>
  <si>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</si>
  <si>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</si>
  <si>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</si>
  <si>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</si>
  <si>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</si>
  <si>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</si>
  <si>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</si>
  <si>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</si>
  <si>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</si>
  <si>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</si>
  <si>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</si>
  <si>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</si>
  <si>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</si>
  <si>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</si>
  <si>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</si>
  <si>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</si>
  <si>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</si>
  <si>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</si>
  <si>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</si>
  <si>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</si>
  <si>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</si>
  <si>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</si>
  <si>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</si>
  <si>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</si>
  <si>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</si>
  <si>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</si>
  <si>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</si>
  <si>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</si>
  <si>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</si>
  <si>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</si>
  <si>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</si>
  <si>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</si>
  <si>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</si>
  <si>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</si>
  <si>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</si>
  <si>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</si>
  <si>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</si>
  <si>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</si>
  <si>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</si>
  <si>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</si>
  <si>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</si>
  <si>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</si>
  <si>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</si>
  <si>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</si>
  <si>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</si>
  <si>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</si>
  <si>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</si>
  <si>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</si>
  <si>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</si>
  <si>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</si>
  <si>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</si>
  <si>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</si>
  <si>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</si>
  <si>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</si>
  <si>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</si>
  <si>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</si>
  <si>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</si>
  <si>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</si>
  <si>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</si>
  <si>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</si>
  <si>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</si>
  <si>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</si>
  <si>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</si>
  <si>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</si>
  <si>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</si>
  <si>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</si>
  <si>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</si>
  <si>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</si>
  <si>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</si>
  <si>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</si>
  <si>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</si>
  <si>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</si>
  <si>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</si>
  <si>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</si>
  <si>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</si>
  <si>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</si>
  <si>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</si>
  <si>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</si>
  <si>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</si>
  <si>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</si>
  <si>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</si>
  <si>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</si>
  <si>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</si>
  <si>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</si>
  <si>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</si>
  <si>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</si>
  <si>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</si>
  <si>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</si>
  <si>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</si>
  <si>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</si>
  <si>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</si>
  <si>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</si>
  <si>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</si>
  <si>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</si>
  <si>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</si>
  <si>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</si>
  <si>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</si>
  <si>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</si>
  <si>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</si>
  <si>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</si>
  <si>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</si>
  <si>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</si>
  <si>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</si>
  <si>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</si>
  <si>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</si>
  <si>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</si>
  <si>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</si>
  <si>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</si>
  <si>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</si>
  <si>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</si>
  <si>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</si>
  <si>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</si>
  <si>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</si>
  <si>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</si>
  <si>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</si>
  <si>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</si>
  <si>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</si>
  <si>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</si>
  <si>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</si>
  <si>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</si>
  <si>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</si>
  <si>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</si>
  <si>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</si>
  <si>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</si>
  <si>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</si>
  <si>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</si>
  <si>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</si>
  <si>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</si>
  <si>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</si>
  <si>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</si>
  <si>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</si>
  <si>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</si>
  <si>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</si>
  <si>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</si>
  <si>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</si>
  <si>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</si>
  <si>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</si>
  <si>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</si>
  <si>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</si>
  <si>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</si>
  <si>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</si>
  <si>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</si>
  <si>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</si>
  <si>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</si>
  <si>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</si>
  <si>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</si>
  <si>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</si>
  <si>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</si>
  <si>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</si>
  <si>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</si>
  <si>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</si>
  <si>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</si>
  <si>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</si>
  <si>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</si>
  <si>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</si>
  <si>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</si>
  <si>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</si>
  <si>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</si>
  <si>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</si>
  <si>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</si>
  <si>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</si>
  <si>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</si>
  <si>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</si>
  <si>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</si>
  <si>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</si>
  <si>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</si>
  <si>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</si>
  <si>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</si>
  <si>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</si>
  <si>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</si>
  <si>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</si>
  <si>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</si>
  <si>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</si>
  <si>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</si>
  <si>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</si>
  <si>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</si>
  <si>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</si>
  <si>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</si>
  <si>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</si>
  <si>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</si>
  <si>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</si>
  <si>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</si>
  <si>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</si>
  <si>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</si>
  <si>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</si>
  <si>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</si>
  <si>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</si>
  <si>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</si>
  <si>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</si>
  <si>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</si>
  <si>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</si>
  <si>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</si>
  <si>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</si>
  <si>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</si>
  <si>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</si>
  <si>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</si>
  <si>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</si>
  <si>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</si>
  <si>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</si>
  <si>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</si>
  <si>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</si>
  <si>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</si>
  <si>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</si>
  <si>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</si>
  <si>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</si>
  <si>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</si>
  <si>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</si>
  <si>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</si>
  <si>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</si>
  <si>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</si>
  <si>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</si>
  <si>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</si>
  <si>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</si>
  <si>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</si>
  <si>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</si>
  <si>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</si>
  <si>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</si>
  <si>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</si>
  <si>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</si>
  <si>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</si>
  <si>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</si>
  <si>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</si>
  <si>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</si>
  <si>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</si>
  <si>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</si>
  <si>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</si>
  <si>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</si>
  <si>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</si>
  <si>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</si>
  <si>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</si>
  <si>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</si>
  <si>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</si>
  <si>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</si>
  <si>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</si>
  <si>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</si>
  <si>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</si>
  <si>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</si>
  <si>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</si>
  <si>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</si>
  <si>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</si>
  <si>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</si>
  <si>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</si>
  <si>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</si>
  <si>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</si>
  <si>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</si>
  <si>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</si>
  <si>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</si>
  <si>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</si>
  <si>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</si>
  <si>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</si>
  <si>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</si>
  <si>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</si>
  <si>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</si>
  <si>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</si>
  <si>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</si>
  <si>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</si>
  <si>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</si>
  <si>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</si>
  <si>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</si>
  <si>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</si>
  <si>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</si>
  <si>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</si>
  <si>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</si>
  <si>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</si>
  <si>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</si>
  <si>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</si>
  <si>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</si>
  <si>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</si>
  <si>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</si>
  <si>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</si>
  <si>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</si>
  <si>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</si>
  <si>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</si>
  <si>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</si>
  <si>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</si>
  <si>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</si>
  <si>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</si>
  <si>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</si>
  <si>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</si>
  <si>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</si>
  <si>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</si>
  <si>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</si>
  <si>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</si>
  <si>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</si>
  <si>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</si>
  <si>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</si>
  <si>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</si>
  <si>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</si>
  <si>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</si>
  <si>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</si>
  <si>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</si>
  <si>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</si>
  <si>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</si>
  <si>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</si>
  <si>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</si>
  <si>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</si>
  <si>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</si>
  <si>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</si>
  <si>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</si>
  <si>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</si>
  <si>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</si>
  <si>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</si>
  <si>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</si>
  <si>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</si>
  <si>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</si>
  <si>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</si>
  <si>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</si>
  <si>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</si>
  <si>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</si>
  <si>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</si>
  <si>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</si>
  <si>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</si>
  <si>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</si>
  <si>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</si>
  <si>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</si>
  <si>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</si>
  <si>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</si>
  <si>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</si>
  <si>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</si>
  <si>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</si>
  <si>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</si>
  <si>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</si>
  <si>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</si>
  <si>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</si>
  <si>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</si>
  <si>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</si>
  <si>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</si>
  <si>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</si>
  <si>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</si>
  <si>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</si>
  <si>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</si>
  <si>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</si>
  <si>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</si>
  <si>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</si>
  <si>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</si>
  <si>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</si>
  <si>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</si>
  <si>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</si>
  <si>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</si>
  <si>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</si>
  <si>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</si>
  <si>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</si>
  <si>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</si>
  <si>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</si>
  <si>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</si>
  <si>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</si>
  <si>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</si>
  <si>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</si>
  <si>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</si>
  <si>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</si>
  <si>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</si>
  <si>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</si>
  <si>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</si>
  <si>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</si>
  <si>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</si>
  <si>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</si>
  <si>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</si>
  <si>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</si>
  <si>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</si>
  <si>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</si>
  <si>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</si>
  <si>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</si>
  <si>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</si>
  <si>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</si>
  <si>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</si>
  <si>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</si>
  <si>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</si>
  <si>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</si>
  <si>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</si>
  <si>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</si>
  <si>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</si>
  <si>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</si>
  <si>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</si>
  <si>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</si>
  <si>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</si>
  <si>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</si>
  <si>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</si>
  <si>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</si>
  <si>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</si>
  <si>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</si>
  <si>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</si>
  <si>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</si>
  <si>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</si>
  <si>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</si>
  <si>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</si>
  <si>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</si>
  <si>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</si>
  <si>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</si>
  <si>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</si>
  <si>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</si>
  <si>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</si>
  <si>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</si>
  <si>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</si>
  <si>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</si>
  <si>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</si>
  <si>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</si>
  <si>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</si>
  <si>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</si>
  <si>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</si>
  <si>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</si>
  <si>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</si>
  <si>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</si>
  <si>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</si>
  <si>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</si>
  <si>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</si>
  <si>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</si>
  <si>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</si>
  <si>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</si>
  <si>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</si>
  <si>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</si>
  <si>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</si>
  <si>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</si>
  <si>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</si>
  <si>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</si>
  <si>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</si>
  <si>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</si>
  <si>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</si>
  <si>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</si>
  <si>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</si>
  <si>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</si>
  <si>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</si>
  <si>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</si>
  <si>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</si>
  <si>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</si>
  <si>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</si>
  <si>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</si>
  <si>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</si>
  <si>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</si>
  <si>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</si>
  <si>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</si>
  <si>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</si>
  <si>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</si>
  <si>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</si>
  <si>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</si>
  <si>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</si>
  <si>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</si>
  <si>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</si>
  <si>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</si>
  <si>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</si>
  <si>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</si>
  <si>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</si>
  <si>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</si>
  <si>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</si>
  <si>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</si>
  <si>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</si>
  <si>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</si>
  <si>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</si>
  <si>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</si>
  <si>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</si>
  <si>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</si>
  <si>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</si>
  <si>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</si>
  <si>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</si>
  <si>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</si>
  <si>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</si>
  <si>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</si>
  <si>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</si>
  <si>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</si>
  <si>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</si>
  <si>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</si>
  <si>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</si>
  <si>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</si>
  <si>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</si>
  <si>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</si>
  <si>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</si>
  <si>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</si>
  <si>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</si>
  <si>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</si>
  <si>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</si>
  <si>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</si>
  <si>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</si>
  <si>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</si>
  <si>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</si>
  <si>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</si>
  <si>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</si>
  <si>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</si>
  <si>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</si>
  <si>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</si>
  <si>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</si>
  <si>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</si>
  <si>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</si>
  <si>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</si>
  <si>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</si>
  <si>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</si>
  <si>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</si>
  <si>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</si>
  <si>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</si>
  <si>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</si>
  <si>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</si>
  <si>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</si>
  <si>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</si>
  <si>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</si>
  <si>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</si>
  <si>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</si>
  <si>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</si>
  <si>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</si>
  <si>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</si>
  <si>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</si>
  <si>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</si>
  <si>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</si>
  <si>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</si>
  <si>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</si>
  <si>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</si>
  <si>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</si>
  <si>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</si>
  <si>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</si>
  <si>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</si>
  <si>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</si>
  <si>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</si>
  <si>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</si>
  <si>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</si>
  <si>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</si>
  <si>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</si>
  <si>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</si>
  <si>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</si>
  <si>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</si>
  <si>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</si>
  <si>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</si>
  <si>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</si>
  <si>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</si>
  <si>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</si>
  <si>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</si>
  <si>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</si>
  <si>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</si>
  <si>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</si>
  <si>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</si>
  <si>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</si>
  <si>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</si>
  <si>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</si>
  <si>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</si>
  <si>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</si>
  <si>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</si>
  <si>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</si>
  <si>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</si>
  <si>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</si>
  <si>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</si>
  <si>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</si>
  <si>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</si>
  <si>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</si>
  <si>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</si>
  <si>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</si>
  <si>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</si>
  <si>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</si>
  <si>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</si>
  <si>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</si>
  <si>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</si>
  <si>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</si>
  <si>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</si>
  <si>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</si>
  <si>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</si>
  <si>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</si>
  <si>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</si>
  <si>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</si>
  <si>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</si>
  <si>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</si>
  <si>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</si>
  <si>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</si>
  <si>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</si>
  <si>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</si>
  <si>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</si>
  <si>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</si>
  <si>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</si>
  <si>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</si>
  <si>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</si>
  <si>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</si>
  <si>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</si>
  <si>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</si>
  <si>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</si>
  <si>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</si>
  <si>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</si>
  <si>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</si>
  <si>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</si>
  <si>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</si>
  <si>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</si>
  <si>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</si>
  <si>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</si>
  <si>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</si>
  <si>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</si>
  <si>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</si>
  <si>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</si>
  <si>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</si>
  <si>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</si>
  <si>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</si>
  <si>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</si>
  <si>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</si>
  <si>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</si>
  <si>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</si>
  <si>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</si>
  <si>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</si>
  <si>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</si>
  <si>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</si>
  <si>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</si>
  <si>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</si>
  <si>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</si>
  <si>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</si>
  <si>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</si>
  <si>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</si>
  <si>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</si>
  <si>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</si>
  <si>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</si>
  <si>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</si>
  <si>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</si>
  <si>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</si>
  <si>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</si>
  <si>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</si>
  <si>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</si>
  <si>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</si>
  <si>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</si>
  <si>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</si>
  <si>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</si>
  <si>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</si>
  <si>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</si>
  <si>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</si>
  <si>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</si>
  <si>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</si>
  <si>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</si>
  <si>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</si>
  <si>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</si>
  <si>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</si>
  <si>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</si>
  <si>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</si>
  <si>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</si>
  <si>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</si>
  <si>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</si>
  <si>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</si>
  <si>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</si>
  <si>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</si>
  <si>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</si>
  <si>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</si>
  <si>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</si>
  <si>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</si>
  <si>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</si>
  <si>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</si>
  <si>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</si>
  <si>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</si>
  <si>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</si>
  <si>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</si>
  <si>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</si>
  <si>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</si>
  <si>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</si>
  <si>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</si>
  <si>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</si>
  <si>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</si>
  <si>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</si>
  <si>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</si>
  <si>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</si>
  <si>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</si>
  <si>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</si>
  <si>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</si>
  <si>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</si>
  <si>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</si>
  <si>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</si>
  <si>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</si>
  <si>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</si>
  <si>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</si>
  <si>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</si>
  <si>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</si>
  <si>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</si>
  <si>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</si>
  <si>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</si>
  <si>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</si>
  <si>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</si>
  <si>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</si>
  <si>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</si>
  <si>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</si>
  <si>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</si>
  <si>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</si>
  <si>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</si>
  <si>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</si>
  <si>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</si>
  <si>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</si>
  <si>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</si>
  <si>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</si>
  <si>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</si>
  <si>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</si>
  <si>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</si>
  <si>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</si>
  <si>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</si>
  <si>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</si>
  <si>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</si>
  <si>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</si>
  <si>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</si>
  <si>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</si>
  <si>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</si>
  <si>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</si>
  <si>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</si>
  <si>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</si>
  <si>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</si>
  <si>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</si>
  <si>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</si>
  <si>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</si>
  <si>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</si>
  <si>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</si>
  <si>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</si>
  <si>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</si>
  <si>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</si>
  <si>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</si>
  <si>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</si>
  <si>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</si>
  <si>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</si>
  <si>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</si>
  <si>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</si>
  <si>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</si>
  <si>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</si>
  <si>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</si>
  <si>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</si>
  <si>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</si>
  <si>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</si>
  <si>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</si>
  <si>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</si>
  <si>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</si>
  <si>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</si>
  <si>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</si>
  <si>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</si>
  <si>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</si>
  <si>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</si>
  <si>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</si>
  <si>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</si>
  <si>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</si>
  <si>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</si>
  <si>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</si>
  <si>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</si>
  <si>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</si>
  <si>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</si>
  <si>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</si>
  <si>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</si>
  <si>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</si>
  <si>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</si>
  <si>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</si>
  <si>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</si>
  <si>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</si>
  <si>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</si>
  <si>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</si>
  <si>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</si>
  <si>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</si>
  <si>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</si>
  <si>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</si>
  <si>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</si>
  <si>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</si>
  <si>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</si>
  <si>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</si>
  <si>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</si>
  <si>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</si>
  <si>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</si>
  <si>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</si>
  <si>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</si>
  <si>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</si>
  <si>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</si>
  <si>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</si>
  <si>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</si>
  <si>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</si>
  <si>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</si>
  <si>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</si>
  <si>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</si>
  <si>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</si>
  <si>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</si>
  <si>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</si>
  <si>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</si>
  <si>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</si>
  <si>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</si>
  <si>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</si>
  <si>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</si>
  <si>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</si>
  <si>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</si>
  <si>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</si>
  <si>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</si>
  <si>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</si>
  <si>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</si>
  <si>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</si>
  <si>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</si>
  <si>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</si>
  <si>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</si>
  <si>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</si>
  <si>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</si>
  <si>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</si>
  <si>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</si>
  <si>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</si>
  <si>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</si>
  <si>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</si>
  <si>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</si>
  <si>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</si>
  <si>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</si>
  <si>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</si>
  <si>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</si>
  <si>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</si>
  <si>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</si>
  <si>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</si>
  <si>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</si>
  <si>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</si>
  <si>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</si>
  <si>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</si>
  <si>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</si>
  <si>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</si>
  <si>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</si>
  <si>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</si>
  <si>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</si>
  <si>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</si>
  <si>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</si>
  <si>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</si>
  <si>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</si>
  <si>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</si>
  <si>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</si>
  <si>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</si>
  <si>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</si>
  <si>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</si>
  <si>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</si>
  <si>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</si>
  <si>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</si>
  <si>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</si>
  <si>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</si>
  <si>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</si>
  <si>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</si>
  <si>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</si>
  <si>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</si>
  <si>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</si>
  <si>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</si>
  <si>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</si>
  <si>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</si>
  <si>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</si>
  <si>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</si>
  <si>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</si>
  <si>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</si>
  <si>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</si>
  <si>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</si>
  <si>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</si>
  <si>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</si>
  <si>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</si>
  <si>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</si>
  <si>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</si>
  <si>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</si>
  <si>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</si>
  <si>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</si>
  <si>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</si>
  <si>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</si>
  <si>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</si>
  <si>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</si>
  <si>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</si>
  <si>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</si>
  <si>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</si>
  <si>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</si>
  <si>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</si>
  <si>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</si>
  <si>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</si>
  <si>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</si>
  <si>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</si>
  <si>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</si>
  <si>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</si>
  <si>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</si>
  <si>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</si>
  <si>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</si>
  <si>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</si>
  <si>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</si>
  <si>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</si>
  <si>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</si>
  <si>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</si>
  <si>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</si>
  <si>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</si>
  <si>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</si>
  <si>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</si>
  <si>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</si>
  <si>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</si>
  <si>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</si>
  <si>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</si>
  <si>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</si>
  <si>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</si>
  <si>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</si>
  <si>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</si>
  <si>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</si>
  <si>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</si>
  <si>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</si>
  <si>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</si>
  <si>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</si>
  <si>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</si>
  <si>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</si>
  <si>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</si>
  <si>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</si>
  <si>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</si>
  <si>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</si>
  <si>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</si>
  <si>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</si>
  <si>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</si>
  <si>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</si>
  <si>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</si>
  <si>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</si>
  <si>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</si>
  <si>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</si>
  <si>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</si>
  <si>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</si>
  <si>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</si>
  <si>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</si>
  <si>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</si>
  <si>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</si>
  <si>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</si>
  <si>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</si>
  <si>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</si>
  <si>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</si>
  <si>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</si>
  <si>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</si>
  <si>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</si>
  <si>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</si>
  <si>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</si>
  <si>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</si>
  <si>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</si>
  <si>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</si>
  <si>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</si>
  <si>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</si>
  <si>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</si>
  <si>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</si>
  <si>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</si>
  <si>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</si>
  <si>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</si>
  <si>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</si>
  <si>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</si>
  <si>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</si>
  <si>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</si>
  <si>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</si>
  <si>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</si>
  <si>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</si>
  <si>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</si>
  <si>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</si>
  <si>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</si>
  <si>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</si>
  <si>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</si>
  <si>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</si>
  <si>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</si>
  <si>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</si>
  <si>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</si>
  <si>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</si>
  <si>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</si>
  <si>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</si>
  <si>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</si>
  <si>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</si>
  <si>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</si>
  <si>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</si>
  <si>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</si>
  <si>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</si>
  <si>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</si>
  <si>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</si>
  <si>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</si>
  <si>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</si>
  <si>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</si>
  <si>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</si>
  <si>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</si>
  <si>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</si>
  <si>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</si>
  <si>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</si>
  <si>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</si>
  <si>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</si>
  <si>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</si>
  <si>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</si>
  <si>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</si>
  <si>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</si>
  <si>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</si>
  <si>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</si>
  <si>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</si>
  <si>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</si>
  <si>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</si>
  <si>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</si>
  <si>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</si>
  <si>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</si>
  <si>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</si>
  <si>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</si>
  <si>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</si>
  <si>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</si>
  <si>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</si>
  <si>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</si>
  <si>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</si>
  <si>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</si>
  <si>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</si>
  <si>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</si>
  <si>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</si>
  <si>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</si>
  <si>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</si>
  <si>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</si>
  <si>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</si>
  <si>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</si>
  <si>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</si>
  <si>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</si>
  <si>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</si>
  <si>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</si>
  <si>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</si>
  <si>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</si>
  <si>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</si>
  <si>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</si>
  <si>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</si>
  <si>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</si>
  <si>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</si>
  <si>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</si>
  <si>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</si>
  <si>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</si>
  <si>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</si>
  <si>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</si>
  <si>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</si>
  <si>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</si>
  <si>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</si>
  <si>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</si>
  <si>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</si>
  <si>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</si>
  <si>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</si>
  <si>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</si>
  <si>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</si>
  <si>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</si>
  <si>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</si>
  <si>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</si>
  <si>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</si>
  <si>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</si>
  <si>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</si>
  <si>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</si>
  <si>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</si>
  <si>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</si>
  <si>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</si>
  <si>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</si>
  <si>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</si>
  <si>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</si>
  <si>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</si>
  <si>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</si>
  <si>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</si>
  <si>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</si>
  <si>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</si>
  <si>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</si>
  <si>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</si>
  <si>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</si>
  <si>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</si>
  <si>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</si>
  <si>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</si>
  <si>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</si>
  <si>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</si>
  <si>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</si>
  <si>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</si>
  <si>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</si>
  <si>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</si>
  <si>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</si>
  <si>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</si>
  <si>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</si>
  <si>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</si>
  <si>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</si>
  <si>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</si>
  <si>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</si>
  <si>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</si>
  <si>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</si>
  <si>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</si>
  <si>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</si>
  <si>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</si>
  <si>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</si>
  <si>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</si>
  <si>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</si>
  <si>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</si>
  <si>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</si>
  <si>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</si>
  <si>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</si>
  <si>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</si>
  <si>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</si>
  <si>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</si>
  <si>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</si>
  <si>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</si>
  <si>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</si>
  <si>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</si>
  <si>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</si>
  <si>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</si>
  <si>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</si>
  <si>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</si>
  <si>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</si>
  <si>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</si>
  <si>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</si>
  <si>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</si>
  <si>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</si>
  <si>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</si>
  <si>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</si>
  <si>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</si>
  <si>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</si>
  <si>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</si>
  <si>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</si>
  <si>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</si>
  <si>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</si>
  <si>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</si>
  <si>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</si>
  <si>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</si>
  <si>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</si>
  <si>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</si>
  <si>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</si>
  <si>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</si>
  <si>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</si>
  <si>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</si>
  <si>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</si>
  <si>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</si>
  <si>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</si>
  <si>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</si>
  <si>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</si>
  <si>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</si>
  <si>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</si>
  <si>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</si>
  <si>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</si>
  <si>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</si>
  <si>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</si>
  <si>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</si>
  <si>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</si>
  <si>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</si>
  <si>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</si>
  <si>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</si>
  <si>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</si>
  <si>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</si>
  <si>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</si>
  <si>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</si>
  <si>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</si>
  <si>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</si>
  <si>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</si>
  <si>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</si>
  <si>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</si>
  <si>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</si>
  <si>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</si>
  <si>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</si>
  <si>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</si>
  <si>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</si>
  <si>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</si>
  <si>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</si>
  <si>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</si>
  <si>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</si>
  <si>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</si>
  <si>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</si>
  <si>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</si>
  <si>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</si>
  <si>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</si>
  <si>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</si>
  <si>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</si>
  <si>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</si>
  <si>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</si>
  <si>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</si>
  <si>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</si>
  <si>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</si>
  <si>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</si>
  <si>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</si>
  <si>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</si>
  <si>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</si>
  <si>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</si>
  <si>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</si>
  <si>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</si>
  <si>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</si>
  <si>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</si>
  <si>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</si>
  <si>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</si>
  <si>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</si>
  <si>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</si>
  <si>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</si>
  <si>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</si>
  <si>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</si>
  <si>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</si>
  <si>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</si>
  <si>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</si>
  <si>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</si>
  <si>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</si>
  <si>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</si>
  <si>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</si>
  <si>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</si>
  <si>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</si>
  <si>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</si>
  <si>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</si>
  <si>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</si>
  <si>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</si>
  <si>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</si>
  <si>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</si>
  <si>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</si>
  <si>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</si>
  <si>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</si>
  <si>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</si>
  <si>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</si>
  <si>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</si>
  <si>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</si>
  <si>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</si>
  <si>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</si>
  <si>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</si>
  <si>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</si>
  <si>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</si>
  <si>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</si>
  <si>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</si>
  <si>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</si>
  <si>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</si>
  <si>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</si>
  <si>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</si>
  <si>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</si>
  <si>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</si>
  <si>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</si>
  <si>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</si>
  <si>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</si>
  <si>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</si>
  <si>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</si>
  <si>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</si>
  <si>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</si>
  <si>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</si>
  <si>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</si>
  <si>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</si>
  <si>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</si>
  <si>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</si>
  <si>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</si>
  <si>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</si>
  <si>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</si>
  <si>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</si>
  <si>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</si>
  <si>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</si>
  <si>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</si>
  <si>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</si>
  <si>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</si>
  <si>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</si>
  <si>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</si>
  <si>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</si>
  <si>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</si>
  <si>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</si>
  <si>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</si>
  <si>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</si>
  <si>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</si>
  <si>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</si>
  <si>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</si>
  <si>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</si>
  <si>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</si>
  <si>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</si>
  <si>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</si>
  <si>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</si>
  <si>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</si>
  <si>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</si>
  <si>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</si>
  <si>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</si>
  <si>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</si>
  <si>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</si>
  <si>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</si>
  <si>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</si>
  <si>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</si>
  <si>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</si>
  <si>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</si>
  <si>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</si>
  <si>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</si>
  <si>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</si>
  <si>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</si>
  <si>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</si>
  <si>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</si>
  <si>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</si>
  <si>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</si>
  <si>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</si>
  <si>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</si>
  <si>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</si>
  <si>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</si>
  <si>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</si>
  <si>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</si>
  <si>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</si>
  <si>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</si>
  <si>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</si>
  <si>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</si>
  <si>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</si>
  <si>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</si>
  <si>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</si>
  <si>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</si>
  <si>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</si>
  <si>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</si>
  <si>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</si>
  <si>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</si>
  <si>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</si>
  <si>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</si>
  <si>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</si>
  <si>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</si>
  <si>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</si>
  <si>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</si>
  <si>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</si>
  <si>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</si>
  <si>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</si>
  <si>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</si>
  <si>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</si>
  <si>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</si>
  <si>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</si>
  <si>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</si>
  <si>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</si>
  <si>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</si>
  <si>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</si>
  <si>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</si>
  <si>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</si>
  <si>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</si>
  <si>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</si>
  <si>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</si>
  <si>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</si>
  <si>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</si>
  <si>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</si>
  <si>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</si>
  <si>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</si>
  <si>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</si>
  <si>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</si>
  <si>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</si>
  <si>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</si>
  <si>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</si>
  <si>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</si>
  <si>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</si>
  <si>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</si>
  <si>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</si>
  <si>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</si>
  <si>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</si>
  <si>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</si>
  <si>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</si>
  <si>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</si>
  <si>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</si>
  <si>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</si>
  <si>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</si>
  <si>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</si>
  <si>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</si>
  <si>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</si>
  <si>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</si>
  <si>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</si>
  <si>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</si>
  <si>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</si>
  <si>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</si>
  <si>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</si>
  <si>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</si>
  <si>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</si>
  <si>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</si>
  <si>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</si>
  <si>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</si>
  <si>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</si>
  <si>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</si>
  <si>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</si>
  <si>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</si>
  <si>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</si>
  <si>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</si>
  <si>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</si>
  <si>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</si>
  <si>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</si>
  <si>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</si>
  <si>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</si>
  <si>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</si>
  <si>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</si>
  <si>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</si>
  <si>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</si>
  <si>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</si>
  <si>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</si>
  <si>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</si>
  <si>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</si>
  <si>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</si>
  <si>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</si>
  <si>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</si>
  <si>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</si>
  <si>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</si>
  <si>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</si>
  <si>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</si>
  <si>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</si>
  <si>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</si>
  <si>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</si>
  <si>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</si>
  <si>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</si>
  <si>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</si>
  <si>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</si>
  <si>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</si>
  <si>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</si>
  <si>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</si>
  <si>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</si>
  <si>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</si>
  <si>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</si>
  <si>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</si>
  <si>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</si>
  <si>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</si>
  <si>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</si>
  <si>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</si>
  <si>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</si>
  <si>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</si>
  <si>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</si>
  <si>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</si>
  <si>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</si>
  <si>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</si>
  <si>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</si>
  <si>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</si>
  <si>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</si>
  <si>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</si>
  <si>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</si>
  <si>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</si>
  <si>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</si>
  <si>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</si>
  <si>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</si>
  <si>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</si>
  <si>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</si>
  <si>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</si>
  <si>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</si>
  <si>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</si>
  <si>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</si>
  <si>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</si>
  <si>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</si>
  <si>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</si>
  <si>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</si>
  <si>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</si>
  <si>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</si>
  <si>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</si>
  <si>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</si>
  <si>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</si>
  <si>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</si>
  <si>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</si>
  <si>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</si>
  <si>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</si>
  <si>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</si>
  <si>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</si>
  <si>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</si>
  <si>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</si>
  <si>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</si>
  <si>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</si>
  <si>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</si>
  <si>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</si>
  <si>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</si>
  <si>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</si>
  <si>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</si>
  <si>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</si>
  <si>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</si>
  <si>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</si>
  <si>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</si>
  <si>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</si>
  <si>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</si>
  <si>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</si>
  <si>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</si>
  <si>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</si>
  <si>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</si>
  <si>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</si>
  <si>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</si>
  <si>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</si>
  <si>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</si>
  <si>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</si>
  <si>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</si>
  <si>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</si>
  <si>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</si>
  <si>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</si>
  <si>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</si>
  <si>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</si>
  <si>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</si>
  <si>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</si>
  <si>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</si>
  <si>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</si>
  <si>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</si>
  <si>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</si>
  <si>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</si>
  <si>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</si>
  <si>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</si>
  <si>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</si>
  <si>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</si>
  <si>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</si>
  <si>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</si>
  <si>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</si>
  <si>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</si>
  <si>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</si>
  <si>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</si>
  <si>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</si>
  <si>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</si>
  <si>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</si>
  <si>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</si>
  <si>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</si>
  <si>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</si>
  <si>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</si>
  <si>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</si>
  <si>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</si>
  <si>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</si>
  <si>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</si>
  <si>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</si>
  <si>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</si>
  <si>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</si>
  <si>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</si>
  <si>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</si>
  <si>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</si>
  <si>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</si>
  <si>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</si>
  <si>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</si>
  <si>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</si>
  <si>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</si>
  <si>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</si>
  <si>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</si>
  <si>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</si>
  <si>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</si>
  <si>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</si>
  <si>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</si>
  <si>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</si>
  <si>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</si>
  <si>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</si>
  <si>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</si>
  <si>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</si>
  <si>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</si>
  <si>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</si>
  <si>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</si>
  <si>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</si>
  <si>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</si>
  <si>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</si>
  <si>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</si>
  <si>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</si>
  <si>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</si>
  <si>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</si>
  <si>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</si>
  <si>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</si>
  <si>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</si>
  <si>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</si>
  <si>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</si>
  <si>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</si>
  <si>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</si>
  <si>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</si>
  <si>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</si>
  <si>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</si>
  <si>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</si>
  <si>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</si>
  <si>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</si>
  <si>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</si>
  <si>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</si>
  <si>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</si>
  <si>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</si>
  <si>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</si>
  <si>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</si>
  <si>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</si>
  <si>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</si>
  <si>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</si>
  <si>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</si>
  <si>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</si>
  <si>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</si>
  <si>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</si>
  <si>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</si>
  <si>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</si>
  <si>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</si>
  <si>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</si>
  <si>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</si>
  <si>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</si>
  <si>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</si>
  <si>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</si>
  <si>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</si>
  <si>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</si>
  <si>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</si>
  <si>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</si>
  <si>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</si>
  <si>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</si>
  <si>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</si>
  <si>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</si>
  <si>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</si>
  <si>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</si>
  <si>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</si>
  <si>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</si>
  <si>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</si>
  <si>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</si>
  <si>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</si>
  <si>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</si>
  <si>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</si>
  <si>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</si>
  <si>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</si>
  <si>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</si>
  <si>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</si>
  <si>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</si>
  <si>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</si>
  <si>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</si>
  <si>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</si>
  <si>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</si>
  <si>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</si>
  <si>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</si>
  <si>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</si>
  <si>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</si>
  <si>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</si>
  <si>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</si>
  <si>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</si>
  <si>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</si>
  <si>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</si>
  <si>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</si>
  <si>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</si>
  <si>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</si>
  <si>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</si>
  <si>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</si>
  <si>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</si>
  <si>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</si>
  <si>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</si>
  <si>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</si>
  <si>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</si>
  <si>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</si>
  <si>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</si>
  <si>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</si>
  <si>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</si>
  <si>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</si>
  <si>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</si>
  <si>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</si>
  <si>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</si>
  <si>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</si>
  <si>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</si>
  <si>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</si>
  <si>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</si>
  <si>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</si>
  <si>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</si>
  <si>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</si>
  <si>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</si>
  <si>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</si>
  <si>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</si>
  <si>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</si>
  <si>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</si>
  <si>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</si>
  <si>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</si>
  <si>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</si>
  <si>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</si>
  <si>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</si>
  <si>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</si>
  <si>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</si>
  <si>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</si>
  <si>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</si>
  <si>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</si>
  <si>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</si>
  <si>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</si>
  <si>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</si>
  <si>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</si>
  <si>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</si>
  <si>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</si>
  <si>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</si>
  <si>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</si>
  <si>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</si>
  <si>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</si>
  <si>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</si>
  <si>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</si>
  <si>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</si>
  <si>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</si>
  <si>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</si>
  <si>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</si>
  <si>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</si>
  <si>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</si>
  <si>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</si>
  <si>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</si>
  <si>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</si>
  <si>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</si>
  <si>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</si>
  <si>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</si>
  <si>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</si>
  <si>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</si>
  <si>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</si>
  <si>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</si>
  <si>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</si>
  <si>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</si>
  <si>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</si>
  <si>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</si>
  <si>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</si>
  <si>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</si>
  <si>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</si>
  <si>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</si>
  <si>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</si>
  <si>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</si>
  <si>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</si>
  <si>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</si>
  <si>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</si>
  <si>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</si>
  <si>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</si>
  <si>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</si>
  <si>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</si>
  <si>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</si>
  <si>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</si>
  <si>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</si>
  <si>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</si>
  <si>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</si>
  <si>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</si>
  <si>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</si>
  <si>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</si>
  <si>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</si>
  <si>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</si>
  <si>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</si>
  <si>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</si>
  <si>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</si>
  <si>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</si>
  <si>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</si>
  <si>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</si>
  <si>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</si>
  <si>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</si>
  <si>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</si>
  <si>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</si>
  <si>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</si>
  <si>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</si>
  <si>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</si>
  <si>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</si>
  <si>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</si>
  <si>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</si>
  <si>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</si>
  <si>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</si>
  <si>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</si>
  <si>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</si>
  <si>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</si>
  <si>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</si>
  <si>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</si>
  <si>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</si>
  <si>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</si>
  <si>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</si>
  <si>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</si>
  <si>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</si>
  <si>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</si>
  <si>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</si>
  <si>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</si>
  <si>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</si>
  <si>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</si>
  <si>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</si>
  <si>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</si>
  <si>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</si>
  <si>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</si>
  <si>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</si>
  <si>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</si>
  <si>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</si>
  <si>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</si>
  <si>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</si>
  <si>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</si>
  <si>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</si>
  <si>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</si>
  <si>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</si>
  <si>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</si>
  <si>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</si>
  <si>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</si>
  <si>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</si>
  <si>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</si>
  <si>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</si>
  <si>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</si>
  <si>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</si>
  <si>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</si>
  <si>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</si>
  <si>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</si>
  <si>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</si>
  <si>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</si>
  <si>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</si>
  <si>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</si>
  <si>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</si>
  <si>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</si>
  <si>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</si>
  <si>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</si>
  <si>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</si>
  <si>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</si>
  <si>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</si>
  <si>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</si>
  <si>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</si>
  <si>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</si>
  <si>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</si>
  <si>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</si>
  <si>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</si>
  <si>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</si>
  <si>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</si>
  <si>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</si>
  <si>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</si>
  <si>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</si>
  <si>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</si>
  <si>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</si>
  <si>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</si>
  <si>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</si>
  <si>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</si>
  <si>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</si>
  <si>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</si>
  <si>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</si>
  <si>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</si>
  <si>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</si>
  <si>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</si>
  <si>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</si>
  <si>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</si>
  <si>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</si>
  <si>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</si>
  <si>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</si>
  <si>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</si>
  <si>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</si>
  <si>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</si>
  <si>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</si>
  <si>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</si>
  <si>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</si>
  <si>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</si>
  <si>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</si>
  <si>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</si>
  <si>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</si>
  <si>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</si>
  <si>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</si>
  <si>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</si>
  <si>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</si>
  <si>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</si>
  <si>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</si>
  <si>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</si>
  <si>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</si>
  <si>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</si>
  <si>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</si>
  <si>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</si>
  <si>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</si>
  <si>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</si>
  <si>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</si>
  <si>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</si>
  <si>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</si>
  <si>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</si>
  <si>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</si>
  <si>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</si>
  <si>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</si>
  <si>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</si>
  <si>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</si>
  <si>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</si>
  <si>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</si>
  <si>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</si>
  <si>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</si>
  <si>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</si>
  <si>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</si>
  <si>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</si>
  <si>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</si>
  <si>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</si>
  <si>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</si>
  <si>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</si>
  <si>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</si>
  <si>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</si>
  <si>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</si>
  <si>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</si>
  <si>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</si>
  <si>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</si>
  <si>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</si>
  <si>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</si>
  <si>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</si>
  <si>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</si>
  <si>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</si>
  <si>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</si>
  <si>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</si>
  <si>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</si>
  <si>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</si>
  <si>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</si>
  <si>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</si>
  <si>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</si>
  <si>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</si>
  <si>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</si>
  <si>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</si>
  <si>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</si>
  <si>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</si>
  <si>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</si>
  <si>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</si>
  <si>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</si>
  <si>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</si>
  <si>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</si>
  <si>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</si>
  <si>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</si>
  <si>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</si>
  <si>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</si>
  <si>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</si>
  <si>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</si>
  <si>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</si>
  <si>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</si>
  <si>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</si>
  <si>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</si>
  <si>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</si>
  <si>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</si>
  <si>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</si>
  <si>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</si>
  <si>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</si>
  <si>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</si>
  <si>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</si>
  <si>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</si>
  <si>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</si>
  <si>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</si>
  <si>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</si>
  <si>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</si>
  <si>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</si>
  <si>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</si>
  <si>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</si>
  <si>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</si>
  <si>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</si>
  <si>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</si>
  <si>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</si>
  <si>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</si>
  <si>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</si>
  <si>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</si>
  <si>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</si>
  <si>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</si>
  <si>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</si>
  <si>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</si>
  <si>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</si>
  <si>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</si>
  <si>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</si>
  <si>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</si>
  <si>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</si>
  <si>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</si>
  <si>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</si>
  <si>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</si>
  <si>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</si>
  <si>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</si>
  <si>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</si>
  <si>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</si>
  <si>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</si>
  <si>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</si>
  <si>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</si>
  <si>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</si>
  <si>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</si>
  <si>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</si>
  <si>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</si>
  <si>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</si>
  <si>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</si>
  <si>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</si>
  <si>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</si>
  <si>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</si>
  <si>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</si>
  <si>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</si>
  <si>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</si>
  <si>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</si>
  <si>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</si>
  <si>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</si>
  <si>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</si>
  <si>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</si>
  <si>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</si>
  <si>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</si>
  <si>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</si>
  <si>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</si>
  <si>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</si>
  <si>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</si>
  <si>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</si>
  <si>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</si>
  <si>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</si>
  <si>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</si>
  <si>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</si>
  <si>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</si>
  <si>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</si>
  <si>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</si>
  <si>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</si>
  <si>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</si>
  <si>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</si>
  <si>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</si>
  <si>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</si>
  <si>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</si>
  <si>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</si>
  <si>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</si>
  <si>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</si>
  <si>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</si>
  <si>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</si>
  <si>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</si>
  <si>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</si>
  <si>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</si>
  <si>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</si>
  <si>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</si>
  <si>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</si>
  <si>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</si>
  <si>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</si>
  <si>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</si>
  <si>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</si>
  <si>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</si>
  <si>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</si>
  <si>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</si>
  <si>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</si>
  <si>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</si>
  <si>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</si>
  <si>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</si>
  <si>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</si>
  <si>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</si>
  <si>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</si>
  <si>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</si>
  <si>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</si>
  <si>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</si>
  <si>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</si>
  <si>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</si>
  <si>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</si>
  <si>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</si>
  <si>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</si>
  <si>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</si>
  <si>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</si>
  <si>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</si>
  <si>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</si>
  <si>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</si>
  <si>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</si>
  <si>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</si>
  <si>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</si>
  <si>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</si>
  <si>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</si>
  <si>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</si>
  <si>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</si>
  <si>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</si>
  <si>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</si>
  <si>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</si>
  <si>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</si>
  <si>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</si>
  <si>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</si>
  <si>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</si>
  <si>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</si>
  <si>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</si>
  <si>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</si>
  <si>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</si>
  <si>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</si>
  <si>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</si>
  <si>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</si>
  <si>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</si>
  <si>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</si>
  <si>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</si>
  <si>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</si>
  <si>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</si>
  <si>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</si>
  <si>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</si>
  <si>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</si>
  <si>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</si>
  <si>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</si>
  <si>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</si>
  <si>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</si>
  <si>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</si>
  <si>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</si>
  <si>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</si>
  <si>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</si>
  <si>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</si>
  <si>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</si>
  <si>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</si>
  <si>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</si>
  <si>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</si>
  <si>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</si>
  <si>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</si>
  <si>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</si>
  <si>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</si>
  <si>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</si>
  <si>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</si>
  <si>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</si>
  <si>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</si>
  <si>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</si>
  <si>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</si>
  <si>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</si>
  <si>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</si>
  <si>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</si>
  <si>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</si>
  <si>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</si>
  <si>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</si>
  <si>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</si>
  <si>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</si>
  <si>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</si>
  <si>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</si>
  <si>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</si>
  <si>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</si>
  <si>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</si>
  <si>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</si>
  <si>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</si>
  <si>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</si>
  <si>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</si>
  <si>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</si>
  <si>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</si>
  <si>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</si>
  <si>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</si>
  <si>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</si>
  <si>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</si>
  <si>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</si>
  <si>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</si>
  <si>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</si>
  <si>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</si>
  <si>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</si>
  <si>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</si>
  <si>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</si>
  <si>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</si>
  <si>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</si>
  <si>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</si>
  <si>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</si>
  <si>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</si>
  <si>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</si>
  <si>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</si>
  <si>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</si>
  <si>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</si>
  <si>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</si>
  <si>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</si>
  <si>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</si>
  <si>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</si>
  <si>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</si>
  <si>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</si>
  <si>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</si>
  <si>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</si>
  <si>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</si>
  <si>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</si>
  <si>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</si>
  <si>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</si>
  <si>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</si>
  <si>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</si>
  <si>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</si>
  <si>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</si>
  <si>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</si>
  <si>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</si>
  <si>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</si>
  <si>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</si>
  <si>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</si>
  <si>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</si>
  <si>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</si>
  <si>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</si>
  <si>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</si>
  <si>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</si>
  <si>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</si>
  <si>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</si>
  <si>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</si>
  <si>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</si>
  <si>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</si>
  <si>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</si>
  <si>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</si>
  <si>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</si>
  <si>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</si>
  <si>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</si>
  <si>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</si>
  <si>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</si>
  <si>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</si>
  <si>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</si>
  <si>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</si>
  <si>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</si>
  <si>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</si>
  <si>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</si>
  <si>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</si>
  <si>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</si>
  <si>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</si>
  <si>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</si>
  <si>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</si>
  <si>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</si>
  <si>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</si>
  <si>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</si>
  <si>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</si>
  <si>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</si>
  <si>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</si>
  <si>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</si>
  <si>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</si>
  <si>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</si>
  <si>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</si>
  <si>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</si>
  <si>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</si>
  <si>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</si>
  <si>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</si>
  <si>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</si>
  <si>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</si>
  <si>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</si>
  <si>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</si>
  <si>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</si>
  <si>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</si>
  <si>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</si>
  <si>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</si>
  <si>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</si>
  <si>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</si>
  <si>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</si>
  <si>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</si>
  <si>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</si>
  <si>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</si>
  <si>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</si>
  <si>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</si>
  <si>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</si>
  <si>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</si>
  <si>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</si>
  <si>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</si>
  <si>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</si>
  <si>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</si>
  <si>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</si>
  <si>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</si>
  <si>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</si>
  <si>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</si>
  <si>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</si>
  <si>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</si>
  <si>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</si>
  <si>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</si>
  <si>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</si>
  <si>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</si>
  <si>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</si>
  <si>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</si>
  <si>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</si>
  <si>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</si>
  <si>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</si>
  <si>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</si>
  <si>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</si>
  <si>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</si>
  <si>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</si>
  <si>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</si>
  <si>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</si>
  <si>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</si>
  <si>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</si>
  <si>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</si>
  <si>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</si>
  <si>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</si>
  <si>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</si>
  <si>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</si>
  <si>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</si>
  <si>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</si>
  <si>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</si>
  <si>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</si>
  <si>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</si>
  <si>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</si>
  <si>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</si>
  <si>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</si>
  <si>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</si>
  <si>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</si>
  <si>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</si>
  <si>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</si>
  <si>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</si>
  <si>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</si>
  <si>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</si>
  <si>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</si>
  <si>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</si>
  <si>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</si>
  <si>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</si>
  <si>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</si>
  <si>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</si>
  <si>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</si>
  <si>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</si>
  <si>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</si>
  <si>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</si>
  <si>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</si>
  <si>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</si>
  <si>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</si>
  <si>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</si>
  <si>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</si>
  <si>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</si>
  <si>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</si>
  <si>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</si>
  <si>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</si>
  <si>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</si>
  <si>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</si>
  <si>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</si>
  <si>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</si>
  <si>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</si>
  <si>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</si>
  <si>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</si>
  <si>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</si>
  <si>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</si>
  <si>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</si>
  <si>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</si>
  <si>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</si>
  <si>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</si>
  <si>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</si>
  <si>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</si>
  <si>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</si>
  <si>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</si>
  <si>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</si>
  <si>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</si>
  <si>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</si>
  <si>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</si>
  <si>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</si>
  <si>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</si>
  <si>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</si>
  <si>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</si>
  <si>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</si>
  <si>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</si>
  <si>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</si>
  <si>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</si>
  <si>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</si>
  <si>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</si>
  <si>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</si>
  <si>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</si>
  <si>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</si>
  <si>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</si>
  <si>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</si>
  <si>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</si>
  <si>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</si>
  <si>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</si>
  <si>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</si>
  <si>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</si>
  <si>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</si>
  <si>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</si>
  <si>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</si>
  <si>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</si>
  <si>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</si>
  <si>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</si>
  <si>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</si>
  <si>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</si>
  <si>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</si>
  <si>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</si>
  <si>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</si>
  <si>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</si>
  <si>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</si>
  <si>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</si>
  <si>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</si>
  <si>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</si>
  <si>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</si>
  <si>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</si>
  <si>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</si>
  <si>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</si>
  <si>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</si>
  <si>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</si>
  <si>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</si>
  <si>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</si>
  <si>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</si>
  <si>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</si>
  <si>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</si>
  <si>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</si>
  <si>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</si>
  <si>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</si>
  <si>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</si>
  <si>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</si>
  <si>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</si>
  <si>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</si>
  <si>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</si>
  <si>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</si>
  <si>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</si>
  <si>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</si>
  <si>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</si>
  <si>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</si>
  <si>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</si>
  <si>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</si>
  <si>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</si>
  <si>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</si>
  <si>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</si>
  <si>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</si>
  <si>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</si>
  <si>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</si>
  <si>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</si>
  <si>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</si>
  <si>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</si>
  <si>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</si>
  <si>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</si>
  <si>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</si>
  <si>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</si>
  <si>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</si>
  <si>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</si>
  <si>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</si>
  <si>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</si>
  <si>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</si>
  <si>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</si>
  <si>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</si>
  <si>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</si>
  <si>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</si>
  <si>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</si>
  <si>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</si>
  <si>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</si>
  <si>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</si>
  <si>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</si>
  <si>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</si>
  <si>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</si>
  <si>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</si>
  <si>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</si>
  <si>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</si>
  <si>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</si>
  <si>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</si>
  <si>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</si>
  <si>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</si>
  <si>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</si>
  <si>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</si>
  <si>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</si>
  <si>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</si>
  <si>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</si>
  <si>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</si>
  <si>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</si>
  <si>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</si>
  <si>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</si>
  <si>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</si>
  <si>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</si>
  <si>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</si>
  <si>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</si>
  <si>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</si>
  <si>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</si>
  <si>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</si>
  <si>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</si>
  <si>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</si>
  <si>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</si>
  <si>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</si>
  <si>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</si>
  <si>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</si>
  <si>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</si>
  <si>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</si>
  <si>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</si>
  <si>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</si>
  <si>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</si>
  <si>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</si>
  <si>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</si>
  <si>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</si>
  <si>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</si>
  <si>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</si>
  <si>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</si>
  <si>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</si>
  <si>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</si>
  <si>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</si>
  <si>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</si>
  <si>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</si>
  <si>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</si>
  <si>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</si>
  <si>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</si>
  <si>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</si>
  <si>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</si>
  <si>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</si>
  <si>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</si>
  <si>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</si>
  <si>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</si>
  <si>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</si>
  <si>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</si>
  <si>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</si>
  <si>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</si>
  <si>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</si>
  <si>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</si>
  <si>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</si>
  <si>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</si>
  <si>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</si>
  <si>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</si>
  <si>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</si>
  <si>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</si>
  <si>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</si>
  <si>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</si>
  <si>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</si>
  <si>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</si>
  <si>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</si>
  <si>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</si>
  <si>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</si>
  <si>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</si>
  <si>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</si>
  <si>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</si>
  <si>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</si>
  <si>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</si>
  <si>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</si>
  <si>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</si>
  <si>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</si>
  <si>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</si>
  <si>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</si>
  <si>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</si>
  <si>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</si>
  <si>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</si>
  <si>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</si>
  <si>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</si>
  <si>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</si>
  <si>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</si>
  <si>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</si>
  <si>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</si>
  <si>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</si>
  <si>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</si>
  <si>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</si>
  <si>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</si>
  <si>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</si>
  <si>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</si>
  <si>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</si>
  <si>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</si>
  <si>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</si>
  <si>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</si>
  <si>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</si>
  <si>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</si>
  <si>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</si>
  <si>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</si>
  <si>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</si>
  <si>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</si>
  <si>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</si>
  <si>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</si>
  <si>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</si>
  <si>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</si>
  <si>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</si>
  <si>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</si>
  <si>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</si>
  <si>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</si>
  <si>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</si>
  <si>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</si>
  <si>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</si>
  <si>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</si>
  <si>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</si>
  <si>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</si>
  <si>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</si>
  <si>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</si>
  <si>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</si>
  <si>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</si>
  <si>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</si>
  <si>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</si>
  <si>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</si>
  <si>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</si>
  <si>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</si>
  <si>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</si>
  <si>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</si>
  <si>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</si>
  <si>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</si>
  <si>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</si>
  <si>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</si>
  <si>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</si>
  <si>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</si>
  <si>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</si>
  <si>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</si>
  <si>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</si>
  <si>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</si>
  <si>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</si>
  <si>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</si>
  <si>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</si>
  <si>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</si>
  <si>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</si>
  <si>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</si>
  <si>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</si>
  <si>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</si>
  <si>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</si>
  <si>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</si>
  <si>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</si>
  <si>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</si>
  <si>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</si>
  <si>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</si>
  <si>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</si>
  <si>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</si>
  <si>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</si>
  <si>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</si>
  <si>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</si>
  <si>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</si>
  <si>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</si>
  <si>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</si>
  <si>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</si>
  <si>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</si>
  <si>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</si>
  <si>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</si>
  <si>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</si>
  <si>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</si>
  <si>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</si>
  <si>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</si>
  <si>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</si>
  <si>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</si>
  <si>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</si>
  <si>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</si>
  <si>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</si>
  <si>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</si>
  <si>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</si>
  <si>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</si>
  <si>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</si>
  <si>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</si>
  <si>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</si>
  <si>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</si>
  <si>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</si>
  <si>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</si>
  <si>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</si>
  <si>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</si>
  <si>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</si>
  <si>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</si>
  <si>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</si>
  <si>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</si>
  <si>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</si>
  <si>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</si>
  <si>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</si>
  <si>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</si>
  <si>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</si>
  <si>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</si>
  <si>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</si>
  <si>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</si>
  <si>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</si>
  <si>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</si>
  <si>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</si>
  <si>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</si>
  <si>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</si>
  <si>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</si>
  <si>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</si>
  <si>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</si>
  <si>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</si>
  <si>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</si>
  <si>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</si>
  <si>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</si>
  <si>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</si>
  <si>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</si>
  <si>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</si>
  <si>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</si>
  <si>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</si>
  <si>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</si>
  <si>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</si>
  <si>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</si>
  <si>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</si>
  <si>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</si>
  <si>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</si>
  <si>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</si>
  <si>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</si>
  <si>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</si>
  <si>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</si>
  <si>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</si>
  <si>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</si>
  <si>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</si>
  <si>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</si>
  <si>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</si>
  <si>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</si>
  <si>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</si>
  <si>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</si>
  <si>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</si>
  <si>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</si>
  <si>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</si>
  <si>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</si>
  <si>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</si>
  <si>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</si>
  <si>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</si>
  <si>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</si>
  <si>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</si>
  <si>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</si>
  <si>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</si>
  <si>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</si>
  <si>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</si>
  <si>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</si>
  <si>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</si>
  <si>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</si>
  <si>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</si>
  <si>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</si>
  <si>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</si>
  <si>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</si>
  <si>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</si>
  <si>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</si>
  <si>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</si>
  <si>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</si>
  <si>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</si>
  <si>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</si>
  <si>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</si>
  <si>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</si>
  <si>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</si>
  <si>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</si>
  <si>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</si>
  <si>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</si>
  <si>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</si>
  <si>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</si>
  <si>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</si>
  <si>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</si>
  <si>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</si>
  <si>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</si>
  <si>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</si>
  <si>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</si>
  <si>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</si>
  <si>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</si>
  <si>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</si>
  <si>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</si>
  <si>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</si>
  <si>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</si>
  <si>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</si>
  <si>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</si>
  <si>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</si>
  <si>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</si>
  <si>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</si>
  <si>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</si>
  <si>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</si>
  <si>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</si>
  <si>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</si>
  <si>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</si>
  <si>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</si>
  <si>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</si>
  <si>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</si>
  <si>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</si>
  <si>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</si>
  <si>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</si>
  <si>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</si>
  <si>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</si>
  <si>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</si>
  <si>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</si>
  <si>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</si>
  <si>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</si>
  <si>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</si>
  <si>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</si>
  <si>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</si>
  <si>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</si>
  <si>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</si>
  <si>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</si>
  <si>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</si>
  <si>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</si>
  <si>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</si>
  <si>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</si>
  <si>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</si>
  <si>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</si>
  <si>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</si>
  <si>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</si>
  <si>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</si>
  <si>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</si>
  <si>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</si>
  <si>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</si>
  <si>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</si>
  <si>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</si>
  <si>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</si>
  <si>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</si>
  <si>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</si>
  <si>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</si>
  <si>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</si>
  <si>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</si>
  <si>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</si>
  <si>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</si>
  <si>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</si>
  <si>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</si>
  <si>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</si>
  <si>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</si>
  <si>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</si>
  <si>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</si>
  <si>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</si>
  <si>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</si>
  <si>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</si>
  <si>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</si>
  <si>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</si>
  <si>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</si>
  <si>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</si>
  <si>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</si>
  <si>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</si>
  <si>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</si>
  <si>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</si>
  <si>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</si>
  <si>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</si>
  <si>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</si>
  <si>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</si>
  <si>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</si>
  <si>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</si>
  <si>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</si>
  <si>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</si>
  <si>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</si>
  <si>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</si>
  <si>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</si>
  <si>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</si>
  <si>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</si>
  <si>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</si>
  <si>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</si>
  <si>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</si>
  <si>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</si>
  <si>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</si>
  <si>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</si>
  <si>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</si>
  <si>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</si>
  <si>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</si>
  <si>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</si>
  <si>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</si>
  <si>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</si>
  <si>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</si>
  <si>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</si>
  <si>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</si>
  <si>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</si>
  <si>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</si>
  <si>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</si>
  <si>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</si>
  <si>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</si>
  <si>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</si>
  <si>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</si>
  <si>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</si>
  <si>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</si>
  <si>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</si>
  <si>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</si>
  <si>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</si>
  <si>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</si>
  <si>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</si>
  <si>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</si>
  <si>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</si>
  <si>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</si>
  <si>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</si>
  <si>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</si>
  <si>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</si>
  <si>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</si>
  <si>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</si>
  <si>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</si>
  <si>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</si>
  <si>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</si>
  <si>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</si>
  <si>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</si>
  <si>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</si>
  <si>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</si>
  <si>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</si>
  <si>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</si>
  <si>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</si>
  <si>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</si>
  <si>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</si>
  <si>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</si>
  <si>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</si>
  <si>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</si>
  <si>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</si>
  <si>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</si>
  <si>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</si>
  <si>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</si>
  <si>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</si>
  <si>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</si>
  <si>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</si>
  <si>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</si>
  <si>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</si>
  <si>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</si>
  <si>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</si>
  <si>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</si>
  <si>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</si>
  <si>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</si>
  <si>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</si>
  <si>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</si>
  <si>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</si>
  <si>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</si>
  <si>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</si>
  <si>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</si>
  <si>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</si>
  <si>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</si>
  <si>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</si>
  <si>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</si>
  <si>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</si>
  <si>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</si>
  <si>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</si>
  <si>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</si>
  <si>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</si>
  <si>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</si>
  <si>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</si>
  <si>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</si>
  <si>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</si>
  <si>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</si>
  <si>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</si>
  <si>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</si>
  <si>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</si>
  <si>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</si>
  <si>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</si>
  <si>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</si>
  <si>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</si>
  <si>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</si>
  <si>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</si>
  <si>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</si>
  <si>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</si>
  <si>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</si>
  <si>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</si>
  <si>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</si>
  <si>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</si>
  <si>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</si>
  <si>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</si>
  <si>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</si>
  <si>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</si>
  <si>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</si>
  <si>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</si>
  <si>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</si>
  <si>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</si>
  <si>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</si>
  <si>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</si>
  <si>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</si>
  <si>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</si>
  <si>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</si>
  <si>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</si>
  <si>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</si>
  <si>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</si>
  <si>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</si>
  <si>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</si>
  <si>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</si>
  <si>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</si>
  <si>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</si>
  <si>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</si>
  <si>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</si>
  <si>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</si>
  <si>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</si>
  <si>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</si>
  <si>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</si>
  <si>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</si>
  <si>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</si>
  <si>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</si>
  <si>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</si>
  <si>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</si>
  <si>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</si>
  <si>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</si>
  <si>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</si>
  <si>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</si>
  <si>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</si>
  <si>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</si>
  <si>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</si>
  <si>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</si>
  <si>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</si>
  <si>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</si>
  <si>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</si>
  <si>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</si>
  <si>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</si>
  <si>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</si>
  <si>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</si>
  <si>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</si>
  <si>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</si>
  <si>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</si>
  <si>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</si>
  <si>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</si>
  <si>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</si>
  <si>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</si>
  <si>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</si>
  <si>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</si>
  <si>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</si>
  <si>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</si>
  <si>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</si>
  <si>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</si>
  <si>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</si>
  <si>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</si>
  <si>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</si>
  <si>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</si>
  <si>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</si>
  <si>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</si>
  <si>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</si>
  <si>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</si>
  <si>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</si>
  <si>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</si>
  <si>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</si>
  <si>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</si>
  <si>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</si>
  <si>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</si>
  <si>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</si>
  <si>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</si>
  <si>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</si>
  <si>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</si>
  <si>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</si>
  <si>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</si>
  <si>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</si>
  <si>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</si>
  <si>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</si>
  <si>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</si>
  <si>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</si>
  <si>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</si>
  <si>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</si>
  <si>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</si>
  <si>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</si>
  <si>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</si>
  <si>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</si>
  <si>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</si>
  <si>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</si>
  <si>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</si>
  <si>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</si>
  <si>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</si>
  <si>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</si>
  <si>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</si>
  <si>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</si>
  <si>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</si>
  <si>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</si>
  <si>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</si>
  <si>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</si>
  <si>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</si>
  <si>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</si>
  <si>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</si>
  <si>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</si>
  <si>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</si>
  <si>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</si>
  <si>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</si>
  <si>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</si>
  <si>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</si>
  <si>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</si>
  <si>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</si>
  <si>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</si>
  <si>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</si>
  <si>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</si>
  <si>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</si>
  <si>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</si>
  <si>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</si>
  <si>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</si>
  <si>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</si>
  <si>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</si>
  <si>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</si>
  <si>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</si>
  <si>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</si>
  <si>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</si>
  <si>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</si>
  <si>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</si>
  <si>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</si>
  <si>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</si>
  <si>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</si>
  <si>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</si>
  <si>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</si>
  <si>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</si>
  <si>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</si>
  <si>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</si>
  <si>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</si>
  <si>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</si>
  <si>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</si>
  <si>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</si>
  <si>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</si>
  <si>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</si>
  <si>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</si>
  <si>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</si>
  <si>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</si>
  <si>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</si>
  <si>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</si>
  <si>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</si>
  <si>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</si>
  <si>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</si>
  <si>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</si>
  <si>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</si>
  <si>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</si>
  <si>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</si>
  <si>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</si>
  <si>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</si>
  <si>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</si>
  <si>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</si>
  <si>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</si>
  <si>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</si>
  <si>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</si>
  <si>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</si>
  <si>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</si>
  <si>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</si>
  <si>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</si>
  <si>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</si>
  <si>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</si>
  <si>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</si>
  <si>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</si>
  <si>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</si>
  <si>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</si>
  <si>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</si>
  <si>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</si>
  <si>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</si>
  <si>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</si>
  <si>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</si>
  <si>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</si>
  <si>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</si>
  <si>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</si>
  <si>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</si>
  <si>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</si>
  <si>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</si>
  <si>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</si>
  <si>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</si>
  <si>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</si>
  <si>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</si>
  <si>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</si>
  <si>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</si>
  <si>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</si>
  <si>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</si>
  <si>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</si>
  <si>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</si>
  <si>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</si>
  <si>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</si>
  <si>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</si>
  <si>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</si>
  <si>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</si>
  <si>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</si>
  <si>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</si>
  <si>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</si>
  <si>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</si>
  <si>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</si>
  <si>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</si>
  <si>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</si>
  <si>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</si>
  <si>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</si>
  <si>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</si>
  <si>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</si>
  <si>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</si>
  <si>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</si>
  <si>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</si>
  <si>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</si>
  <si>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</si>
  <si>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</si>
  <si>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</si>
  <si>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</si>
  <si>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</si>
  <si>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</si>
  <si>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</si>
  <si>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</si>
  <si>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</si>
  <si>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</si>
  <si>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</si>
  <si>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</si>
  <si>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</si>
  <si>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</si>
  <si>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</si>
  <si>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</si>
  <si>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</si>
  <si>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</si>
  <si>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</si>
  <si>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</si>
  <si>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</si>
  <si>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</si>
  <si>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</si>
  <si>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</si>
  <si>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</si>
  <si>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</si>
  <si>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</si>
  <si>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</si>
  <si>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</si>
  <si>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</si>
  <si>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</si>
  <si>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</si>
  <si>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</si>
  <si>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</si>
  <si>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</si>
  <si>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</si>
  <si>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</si>
  <si>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</si>
  <si>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</si>
  <si>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</si>
  <si>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</si>
  <si>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</si>
  <si>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</si>
  <si>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</si>
  <si>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</si>
  <si>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</si>
  <si>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</si>
  <si>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</si>
  <si>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</si>
  <si>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</si>
  <si>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</si>
  <si>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</si>
  <si>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</si>
  <si>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</si>
  <si>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</si>
  <si>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</si>
  <si>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</si>
  <si>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</si>
  <si>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</si>
  <si>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</si>
  <si>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</si>
  <si>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</si>
  <si>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</si>
  <si>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</si>
  <si>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</si>
  <si>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</si>
  <si>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</si>
  <si>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</si>
  <si>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</si>
  <si>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</si>
  <si>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</si>
  <si>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</si>
  <si>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</si>
  <si>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</si>
  <si>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</si>
  <si>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</si>
  <si>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</si>
  <si>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</si>
  <si>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</si>
  <si>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</si>
  <si>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</si>
  <si>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</si>
  <si>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</si>
  <si>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</si>
  <si>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</si>
  <si>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</si>
  <si>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</si>
  <si>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</si>
  <si>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</si>
  <si>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</si>
  <si>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</si>
  <si>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</si>
  <si>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</si>
  <si>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</si>
  <si>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</si>
  <si>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</si>
  <si>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</si>
  <si>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</si>
  <si>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</si>
  <si>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</si>
  <si>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</si>
  <si>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</si>
  <si>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</si>
  <si>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</si>
  <si>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</si>
  <si>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</si>
  <si>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</si>
  <si>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</si>
  <si>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</si>
  <si>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</si>
  <si>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</si>
  <si>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</si>
  <si>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</si>
  <si>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</si>
  <si>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</si>
  <si>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</si>
  <si>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</si>
  <si>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</si>
  <si>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</si>
  <si>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</si>
  <si>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</si>
  <si>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</si>
  <si>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</si>
  <si>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</si>
  <si>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</si>
  <si>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</si>
  <si>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</si>
  <si>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</si>
  <si>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</si>
  <si>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</si>
  <si>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</si>
  <si>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</si>
  <si>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</si>
  <si>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</si>
  <si>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</si>
  <si>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</si>
  <si>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</si>
  <si>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</si>
  <si>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</si>
  <si>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</si>
  <si>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</si>
  <si>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</si>
  <si>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</si>
  <si>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</si>
  <si>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</si>
  <si>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</si>
  <si>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</si>
  <si>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</si>
  <si>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</si>
  <si>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</si>
  <si>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</si>
  <si>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</si>
  <si>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</si>
  <si>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</si>
  <si>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</si>
  <si>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</si>
  <si>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</si>
  <si>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</si>
  <si>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</si>
  <si>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</si>
  <si>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</si>
  <si>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</si>
  <si>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</si>
  <si>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</si>
  <si>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</si>
  <si>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</si>
  <si>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</si>
  <si>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</si>
  <si>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</si>
  <si>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</si>
  <si>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</si>
  <si>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</si>
  <si>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</si>
  <si>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</si>
  <si>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</si>
  <si>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</si>
  <si>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</si>
  <si>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</si>
  <si>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</si>
  <si>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</si>
  <si>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</si>
  <si>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</si>
  <si>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</si>
  <si>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</si>
  <si>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</si>
  <si>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</si>
  <si>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</si>
  <si>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</si>
  <si>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</si>
  <si>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</si>
  <si>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</si>
  <si>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</si>
  <si>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</si>
  <si>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</si>
  <si>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</si>
  <si>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</si>
  <si>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</si>
  <si>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</si>
  <si>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</si>
  <si>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</si>
  <si>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</si>
  <si>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</si>
  <si>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</si>
  <si>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</si>
  <si>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</si>
  <si>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</si>
  <si>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</si>
  <si>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</si>
  <si>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</si>
  <si>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</si>
  <si>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</si>
  <si>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</si>
  <si>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</si>
  <si>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</si>
  <si>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</si>
  <si>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</si>
  <si>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</si>
  <si>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</si>
  <si>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</si>
  <si>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</si>
  <si>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</si>
  <si>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</si>
  <si>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</si>
  <si>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</si>
  <si>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</si>
  <si>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</si>
  <si>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</si>
  <si>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</si>
  <si>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</si>
  <si>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</si>
  <si>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</si>
  <si>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</si>
  <si>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</si>
  <si>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</si>
  <si>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</si>
  <si>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</si>
  <si>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</si>
  <si>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</si>
  <si>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</si>
  <si>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</si>
  <si>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</si>
  <si>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</si>
  <si>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</si>
  <si>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</si>
  <si>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</si>
  <si>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</si>
  <si>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</si>
  <si>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</si>
  <si>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</si>
  <si>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</si>
  <si>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</si>
  <si>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</si>
  <si>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</si>
  <si>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</si>
  <si>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</si>
  <si>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</si>
  <si>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</si>
  <si>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</si>
  <si>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</si>
  <si>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</si>
  <si>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</si>
  <si>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</si>
  <si>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</si>
  <si>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</si>
  <si>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</si>
  <si>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</si>
  <si>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</si>
  <si>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</si>
  <si>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</si>
  <si>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</si>
  <si>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</si>
  <si>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</si>
  <si>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</si>
  <si>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</si>
  <si>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</si>
  <si>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</si>
  <si>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</si>
  <si>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</si>
  <si>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</si>
  <si>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</si>
  <si>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</si>
  <si>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</si>
  <si>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</si>
  <si>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</si>
  <si>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</si>
  <si>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</si>
  <si>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</si>
  <si>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</si>
  <si>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</si>
  <si>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</si>
  <si>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</si>
  <si>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</si>
  <si>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</si>
  <si>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</si>
  <si>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</si>
  <si>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</si>
  <si>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</si>
  <si>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</si>
  <si>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</si>
  <si>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</si>
  <si>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</si>
  <si>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</si>
  <si>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</si>
  <si>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</si>
  <si>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</si>
  <si>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</si>
  <si>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</si>
  <si>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</si>
  <si>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</si>
  <si>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</si>
  <si>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</si>
  <si>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</si>
  <si>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</si>
  <si>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</si>
  <si>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</si>
  <si>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</si>
  <si>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</si>
  <si>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</si>
  <si>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</si>
  <si>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</si>
  <si>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</si>
  <si>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</si>
  <si>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</si>
  <si>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</si>
  <si>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</si>
  <si>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</si>
  <si>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</si>
  <si>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</si>
  <si>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</si>
  <si>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</si>
  <si>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</si>
  <si>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</si>
  <si>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</si>
  <si>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</si>
  <si>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</si>
  <si>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</si>
  <si>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</si>
  <si>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</si>
  <si>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</si>
  <si>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</si>
  <si>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</si>
  <si>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</si>
  <si>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</si>
  <si>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</si>
  <si>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</si>
  <si>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</si>
  <si>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</si>
  <si>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</si>
  <si>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</si>
  <si>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</si>
  <si>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</si>
  <si>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</si>
  <si>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</si>
  <si>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</si>
  <si>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</si>
  <si>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</si>
  <si>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</si>
  <si>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</si>
  <si>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</si>
  <si>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</si>
  <si>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</si>
  <si>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</si>
  <si>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</si>
  <si>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</si>
  <si>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</si>
  <si>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</si>
  <si>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</si>
  <si>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</si>
  <si>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</si>
  <si>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</si>
  <si>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</si>
  <si>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</si>
  <si>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</si>
  <si>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</si>
  <si>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</si>
  <si>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</si>
  <si>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</si>
  <si>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</si>
  <si>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</si>
  <si>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</si>
  <si>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</si>
  <si>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</si>
  <si>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</si>
  <si>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</si>
  <si>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</si>
  <si>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</si>
  <si>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</si>
  <si>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</si>
  <si>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</si>
  <si>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</si>
  <si>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</si>
  <si>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</si>
  <si>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</si>
  <si>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</si>
  <si>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</si>
  <si>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</si>
  <si>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</si>
  <si>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</si>
  <si>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</si>
  <si>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</si>
  <si>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</si>
  <si>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</si>
  <si>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</si>
  <si>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</si>
  <si>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</si>
  <si>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</si>
  <si>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</si>
  <si>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</si>
  <si>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</si>
  <si>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</si>
  <si>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</si>
  <si>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</si>
  <si>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</si>
  <si>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</si>
  <si>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</si>
  <si>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</si>
  <si>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</si>
  <si>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</si>
  <si>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</si>
  <si>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</si>
  <si>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</si>
  <si>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</si>
  <si>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</si>
  <si>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</si>
  <si>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</si>
  <si>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</si>
  <si>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</si>
  <si>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</si>
  <si>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</si>
  <si>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</si>
  <si>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</si>
  <si>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</si>
  <si>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</si>
  <si>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</si>
  <si>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</si>
  <si>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</si>
  <si>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</si>
  <si>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</si>
  <si>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</si>
  <si>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</si>
  <si>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</si>
  <si>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</si>
  <si>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</si>
  <si>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</si>
  <si>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</si>
  <si>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</si>
  <si>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</si>
  <si>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</si>
  <si>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</si>
  <si>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</si>
  <si>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</si>
  <si>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</si>
  <si>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</si>
  <si>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</si>
  <si>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</si>
  <si>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</si>
  <si>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</si>
  <si>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</si>
  <si>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</si>
  <si>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</si>
  <si>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</si>
  <si>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</si>
  <si>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</si>
  <si>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</si>
  <si>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</si>
  <si>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</si>
  <si>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</si>
  <si>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</si>
  <si>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</si>
  <si>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</si>
  <si>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</si>
  <si>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</si>
  <si>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</si>
  <si>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</si>
  <si>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</si>
  <si>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</si>
  <si>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</si>
  <si>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</si>
  <si>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</si>
  <si>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</si>
  <si>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</si>
  <si>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</si>
  <si>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</si>
  <si>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</si>
  <si>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</si>
  <si>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</si>
  <si>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</si>
  <si>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</si>
  <si>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</si>
  <si>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</si>
  <si>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</si>
  <si>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</si>
  <si>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</si>
  <si>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</si>
  <si>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</si>
  <si>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</si>
  <si>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</si>
  <si>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</si>
  <si>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</si>
  <si>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</si>
  <si>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</si>
  <si>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</si>
  <si>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</si>
  <si>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</si>
  <si>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</si>
  <si>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</si>
  <si>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</si>
  <si>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</si>
  <si>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</si>
  <si>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</si>
  <si>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</si>
  <si>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</si>
  <si>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</si>
  <si>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</si>
  <si>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</si>
  <si>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</si>
  <si>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</si>
  <si>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</si>
  <si>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</si>
  <si>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</si>
  <si>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</si>
  <si>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</si>
  <si>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</si>
  <si>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</si>
  <si>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</si>
  <si>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</si>
  <si>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</si>
  <si>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</si>
  <si>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</si>
  <si>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</si>
  <si>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</si>
  <si>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</si>
  <si>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</si>
  <si>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</si>
  <si>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</si>
  <si>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</si>
  <si>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</si>
  <si>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</si>
  <si>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</si>
  <si>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</si>
  <si>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</si>
  <si>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</si>
  <si>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</si>
  <si>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</si>
  <si>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</si>
  <si>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</si>
  <si>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</si>
  <si>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</si>
  <si>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</si>
  <si>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</si>
  <si>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</si>
  <si>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</si>
  <si>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</si>
  <si>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</si>
  <si>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</si>
  <si>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</si>
  <si>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</si>
  <si>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</si>
  <si>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</si>
  <si>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</si>
  <si>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</si>
  <si>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</si>
  <si>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</si>
  <si>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</si>
  <si>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</si>
  <si>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</si>
  <si>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</si>
  <si>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</si>
  <si>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</si>
  <si>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</si>
  <si>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</si>
  <si>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</si>
  <si>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</si>
  <si>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</si>
  <si>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</si>
  <si>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</si>
  <si>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</si>
  <si>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</si>
  <si>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</si>
  <si>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</si>
  <si>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</si>
  <si>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</si>
  <si>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</si>
  <si>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</si>
  <si>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</si>
  <si>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</si>
  <si>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</si>
  <si>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</si>
  <si>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</si>
  <si>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</si>
  <si>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</si>
  <si>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</si>
  <si>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</si>
  <si>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</si>
  <si>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</si>
  <si>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</si>
  <si>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</si>
  <si>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</si>
  <si>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</si>
  <si>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</si>
  <si>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</si>
  <si>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</si>
  <si>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</si>
  <si>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</si>
  <si>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</si>
  <si>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</si>
  <si>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</si>
  <si>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</si>
  <si>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</si>
  <si>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</si>
  <si>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</si>
  <si>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</si>
  <si>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</si>
  <si>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</si>
  <si>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</si>
  <si>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</si>
  <si>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</si>
  <si>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</si>
  <si>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</si>
  <si>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</si>
  <si>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</si>
  <si>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</si>
  <si>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</si>
  <si>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</si>
  <si>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</si>
  <si>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</si>
  <si>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</si>
  <si>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</si>
  <si>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</si>
  <si>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</si>
  <si>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</si>
  <si>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</si>
  <si>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</si>
  <si>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</si>
  <si>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</si>
  <si>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</si>
  <si>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</si>
  <si>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</si>
  <si>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</si>
  <si>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</si>
  <si>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</si>
  <si>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</si>
  <si>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</si>
  <si>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</si>
  <si>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</si>
  <si>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</si>
  <si>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</si>
  <si>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</si>
  <si>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</si>
  <si>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</si>
  <si>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</si>
  <si>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</si>
  <si>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</si>
  <si>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</si>
  <si>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</si>
  <si>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</si>
  <si>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</si>
  <si>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</si>
  <si>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</si>
  <si>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</si>
  <si>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</si>
  <si>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</si>
  <si>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</si>
  <si>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</si>
  <si>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</si>
  <si>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</si>
  <si>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</si>
  <si>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</si>
  <si>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</si>
  <si>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</si>
  <si>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</si>
  <si>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</si>
  <si>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</si>
  <si>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</si>
  <si>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</si>
  <si>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</si>
  <si>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</si>
  <si>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</si>
  <si>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</si>
  <si>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</si>
  <si>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</si>
  <si>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</si>
  <si>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</si>
  <si>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</si>
  <si>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</si>
  <si>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</si>
  <si>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</si>
  <si>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</si>
  <si>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</si>
  <si>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</si>
  <si>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</si>
  <si>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</si>
  <si>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</si>
  <si>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</si>
  <si>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</si>
  <si>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</si>
  <si>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</si>
  <si>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</si>
  <si>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</si>
  <si>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</si>
  <si>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</si>
  <si>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</si>
  <si>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</si>
  <si>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</si>
  <si>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</si>
  <si>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</si>
  <si>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</si>
  <si>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</si>
  <si>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</si>
  <si>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</si>
  <si>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</si>
  <si>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</si>
  <si>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</si>
  <si>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</si>
  <si>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</si>
  <si>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</si>
  <si>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</si>
  <si>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</si>
  <si>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</si>
  <si>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</si>
  <si>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</si>
  <si>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</si>
  <si>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</si>
  <si>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</si>
  <si>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</si>
  <si>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</si>
  <si>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</si>
  <si>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</si>
  <si>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</si>
  <si>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</si>
  <si>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</si>
  <si>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</si>
  <si>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</si>
  <si>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</si>
  <si>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</si>
  <si>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</si>
  <si>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</si>
  <si>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</si>
  <si>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</si>
  <si>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</si>
  <si>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</si>
  <si>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</si>
  <si>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</si>
  <si>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</si>
  <si>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</si>
  <si>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</si>
  <si>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</si>
  <si>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</si>
  <si>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</si>
  <si>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</si>
  <si>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</si>
  <si>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</si>
  <si>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</si>
  <si>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</si>
  <si>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</si>
  <si>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</si>
  <si>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</si>
  <si>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</si>
  <si>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</si>
  <si>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</si>
  <si>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</si>
  <si>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</si>
  <si>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</si>
  <si>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</si>
  <si>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</si>
  <si>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</si>
  <si>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</si>
  <si>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</si>
  <si>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</si>
  <si>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</si>
  <si>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</si>
  <si>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</si>
  <si>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</si>
  <si>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</si>
  <si>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</si>
  <si>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</si>
  <si>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</si>
  <si>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</si>
  <si>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</si>
  <si>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</si>
  <si>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</si>
  <si>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</si>
  <si>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</si>
  <si>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</si>
  <si>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</si>
  <si>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</si>
  <si>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</si>
  <si>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</si>
  <si>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</si>
  <si>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</si>
  <si>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</si>
  <si>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</si>
  <si>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</si>
  <si>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</si>
  <si>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</si>
  <si>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</si>
  <si>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</si>
  <si>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</si>
  <si>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</si>
  <si>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</si>
  <si>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</si>
  <si>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</si>
  <si>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</si>
  <si>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</si>
  <si>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</si>
  <si>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</si>
  <si>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</si>
  <si>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</si>
  <si>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</si>
  <si>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</si>
  <si>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</si>
  <si>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</si>
  <si>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</si>
  <si>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</si>
  <si>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</si>
  <si>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</si>
  <si>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</si>
  <si>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</si>
  <si>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</si>
  <si>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</si>
  <si>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</si>
  <si>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</si>
  <si>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</si>
  <si>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</si>
  <si>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</si>
  <si>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</si>
  <si>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</si>
  <si>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</si>
  <si>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</si>
  <si>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</si>
  <si>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</si>
  <si>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</si>
  <si>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</si>
  <si>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</si>
  <si>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</si>
  <si>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</si>
  <si>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</si>
  <si>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</si>
  <si>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</si>
  <si>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</si>
  <si>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</si>
  <si>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</si>
  <si>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</si>
  <si>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</si>
  <si>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</si>
  <si>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</si>
  <si>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</si>
  <si>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</si>
  <si>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</si>
  <si>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</si>
  <si>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</si>
  <si>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</si>
  <si>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</si>
  <si>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</si>
  <si>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</si>
  <si>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</si>
  <si>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</si>
  <si>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</si>
  <si>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</si>
  <si>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</si>
  <si>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</si>
  <si>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</si>
  <si>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</si>
  <si>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</si>
  <si>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</si>
  <si>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</si>
  <si>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</si>
  <si>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</si>
  <si>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</si>
  <si>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</si>
  <si>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</si>
  <si>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</si>
  <si>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</si>
  <si>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</si>
  <si>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</si>
  <si>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</si>
  <si>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</si>
  <si>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</si>
  <si>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</si>
  <si>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</si>
  <si>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</si>
  <si>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</si>
  <si>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</si>
  <si>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</si>
  <si>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</si>
  <si>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</si>
  <si>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</si>
  <si>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</si>
  <si>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</si>
  <si>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</si>
  <si>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</si>
  <si>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</si>
  <si>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</si>
  <si>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</si>
  <si>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</si>
  <si>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</si>
  <si>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</si>
  <si>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</si>
  <si>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</si>
  <si>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</si>
  <si>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</si>
  <si>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</si>
  <si>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</si>
  <si>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</si>
  <si>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</si>
  <si>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</si>
  <si>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</si>
  <si>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</si>
  <si>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</si>
  <si>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</si>
  <si>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</si>
  <si>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</si>
  <si>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</si>
  <si>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</si>
  <si>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</si>
  <si>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</si>
  <si>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</si>
  <si>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</si>
  <si>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</si>
  <si>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</si>
  <si>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</si>
  <si>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</si>
  <si>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</si>
  <si>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</si>
  <si>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</si>
  <si>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</si>
  <si>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</si>
  <si>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</si>
  <si>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</si>
  <si>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</si>
  <si>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</si>
  <si>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</si>
  <si>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</si>
  <si>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</si>
  <si>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</si>
  <si>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</si>
  <si>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</si>
  <si>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</si>
  <si>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</si>
  <si>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</si>
  <si>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</si>
  <si>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</si>
  <si>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</si>
  <si>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</si>
  <si>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</si>
  <si>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</si>
  <si>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</si>
  <si>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</si>
  <si>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</si>
  <si>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</si>
  <si>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</si>
  <si>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</si>
  <si>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</si>
  <si>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</si>
  <si>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</si>
  <si>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</si>
  <si>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</si>
  <si>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</si>
  <si>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</si>
  <si>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</si>
  <si>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</si>
  <si>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</si>
  <si>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</si>
  <si>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</si>
  <si>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</si>
  <si>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</si>
  <si>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</si>
  <si>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</si>
  <si>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</si>
  <si>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</si>
  <si>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</si>
  <si>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</si>
  <si>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</si>
  <si>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</si>
  <si>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</si>
  <si>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</si>
  <si>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</si>
  <si>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</si>
  <si>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</si>
  <si>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</si>
  <si>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</si>
  <si>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</si>
  <si>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</si>
  <si>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</si>
  <si>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</si>
  <si>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</si>
  <si>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</si>
  <si>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</si>
  <si>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</si>
  <si>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</si>
  <si>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</si>
  <si>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</si>
  <si>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</si>
  <si>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</si>
  <si>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</si>
  <si>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</si>
  <si>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</si>
  <si>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</si>
  <si>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</si>
  <si>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</si>
  <si>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</si>
  <si>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</si>
  <si>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</si>
  <si>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</si>
  <si>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</si>
  <si>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</si>
  <si>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</si>
  <si>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</si>
  <si>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</si>
  <si>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</si>
  <si>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</si>
  <si>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</si>
  <si>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</si>
  <si>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</si>
  <si>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</si>
  <si>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</si>
  <si>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</si>
  <si>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</si>
  <si>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</si>
  <si>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</si>
  <si>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</si>
  <si>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</si>
  <si>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</si>
  <si>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</si>
  <si>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</si>
  <si>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</si>
  <si>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</si>
  <si>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</si>
  <si>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</si>
  <si>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</si>
  <si>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</si>
  <si>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</si>
  <si>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</si>
  <si>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</si>
  <si>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</si>
  <si>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</si>
  <si>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</si>
  <si>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</si>
  <si>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</si>
  <si>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</si>
  <si>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</si>
  <si>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</si>
  <si>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</si>
  <si>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</si>
  <si>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</si>
  <si>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</si>
  <si>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</si>
  <si>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</si>
  <si>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</si>
  <si>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</si>
  <si>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</si>
  <si>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</si>
  <si>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</si>
  <si>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</si>
  <si>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</si>
  <si>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</si>
  <si>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</si>
  <si>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</si>
  <si>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</si>
  <si>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</si>
  <si>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</si>
  <si>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</si>
  <si>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</si>
  <si>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</si>
  <si>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</si>
  <si>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</si>
  <si>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</si>
  <si>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</si>
  <si>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</si>
  <si>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</si>
  <si>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</si>
  <si>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</si>
  <si>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</si>
  <si>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</si>
  <si>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</si>
  <si>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</si>
  <si>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</si>
  <si>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</si>
  <si>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</si>
  <si>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</si>
  <si>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</si>
  <si>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</si>
  <si>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</si>
  <si>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</si>
  <si>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</si>
  <si>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</si>
  <si>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</si>
  <si>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</si>
  <si>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</si>
  <si>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</si>
  <si>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</si>
  <si>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</si>
  <si>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</si>
  <si>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</si>
  <si>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</si>
  <si>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</si>
  <si>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</si>
  <si>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</si>
  <si>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</si>
  <si>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</si>
  <si>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</si>
  <si>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</si>
  <si>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</si>
  <si>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</si>
  <si>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</si>
  <si>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</si>
  <si>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</si>
  <si>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</si>
  <si>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</si>
  <si>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</si>
  <si>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</si>
  <si>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</si>
  <si>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</si>
  <si>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</si>
  <si>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</si>
  <si>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</si>
  <si>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</si>
  <si>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</si>
  <si>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</si>
  <si>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</si>
  <si>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</si>
  <si>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</si>
  <si>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</si>
  <si>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</si>
  <si>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</si>
  <si>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</si>
  <si>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</si>
  <si>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</si>
  <si>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</si>
  <si>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</si>
  <si>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</si>
  <si>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</si>
  <si>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</si>
  <si>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</si>
  <si>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</si>
  <si>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</si>
  <si>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</si>
  <si>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</si>
  <si>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</si>
  <si>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</si>
  <si>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</si>
  <si>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</si>
  <si>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</si>
  <si>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</si>
  <si>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</si>
  <si>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</si>
  <si>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</si>
  <si>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</si>
  <si>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</si>
  <si>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</si>
  <si>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</si>
  <si>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</si>
  <si>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</si>
  <si>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</si>
  <si>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</si>
  <si>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</si>
  <si>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</si>
  <si>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</si>
  <si>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</si>
  <si>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</si>
  <si>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</si>
  <si>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</si>
  <si>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</si>
  <si>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</si>
  <si>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</si>
  <si>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</si>
  <si>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</si>
  <si>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</si>
  <si>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</si>
  <si>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</si>
  <si>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</si>
  <si>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</si>
  <si>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</si>
  <si>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</si>
  <si>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</si>
  <si>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</si>
  <si>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</si>
  <si>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</si>
  <si>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</si>
  <si>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</si>
  <si>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</si>
  <si>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</si>
  <si>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</si>
  <si>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</si>
  <si>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</si>
  <si>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</si>
  <si>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</si>
  <si>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</si>
  <si>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</si>
  <si>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</si>
  <si>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</si>
  <si>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</si>
  <si>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</si>
  <si>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</si>
  <si>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</si>
  <si>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</si>
  <si>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</si>
  <si>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</si>
  <si>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</si>
  <si>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</si>
  <si>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</si>
  <si>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</si>
  <si>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</si>
  <si>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</si>
  <si>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</si>
  <si>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</si>
  <si>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</si>
  <si>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</si>
  <si>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</si>
  <si>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</si>
  <si>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</si>
  <si>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</si>
  <si>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</si>
  <si>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</si>
  <si>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</si>
  <si>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</si>
  <si>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</si>
  <si>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</si>
  <si>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</si>
  <si>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</si>
  <si>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</si>
  <si>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</si>
  <si>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</si>
  <si>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</si>
  <si>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</si>
  <si>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</si>
  <si>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</si>
  <si>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</si>
  <si>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</si>
  <si>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</si>
  <si>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</si>
  <si>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</si>
  <si>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</si>
  <si>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</si>
  <si>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</si>
  <si>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</si>
  <si>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</si>
  <si>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</si>
  <si>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</si>
  <si>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</si>
  <si>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</si>
  <si>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</si>
  <si>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</si>
  <si>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</si>
  <si>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</si>
  <si>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</si>
  <si>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</si>
  <si>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</si>
  <si>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</si>
  <si>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</si>
  <si>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</si>
  <si>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</si>
  <si>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</si>
  <si>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</si>
  <si>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</si>
  <si>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</si>
  <si>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</si>
  <si>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</si>
  <si>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</si>
  <si>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</si>
  <si>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</si>
  <si>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</si>
  <si>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</si>
  <si>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</si>
  <si>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</si>
  <si>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</si>
  <si>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</si>
  <si>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</si>
  <si>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</si>
  <si>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</si>
  <si>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</si>
  <si>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</si>
  <si>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</si>
  <si>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</si>
  <si>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</si>
  <si>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</si>
  <si>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</si>
  <si>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</si>
  <si>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</si>
  <si>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</si>
  <si>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</si>
  <si>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</si>
  <si>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</si>
  <si>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</si>
  <si>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</si>
  <si>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</si>
  <si>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</si>
  <si>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</si>
  <si>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</si>
  <si>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</si>
  <si>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</si>
  <si>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</si>
  <si>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</si>
  <si>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</si>
  <si>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</si>
  <si>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</si>
  <si>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</si>
  <si>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</si>
  <si>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</si>
  <si>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</si>
  <si>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</si>
  <si>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</si>
  <si>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</si>
  <si>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</si>
  <si>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</si>
  <si>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</si>
  <si>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</si>
  <si>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</si>
  <si>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</si>
  <si>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</si>
  <si>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</si>
  <si>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</si>
  <si>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</si>
  <si>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</si>
  <si>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</si>
  <si>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</si>
  <si>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</si>
  <si>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</si>
  <si>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</si>
  <si>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</si>
  <si>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</si>
  <si>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</si>
  <si>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</si>
  <si>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</si>
  <si>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</si>
  <si>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</si>
  <si>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</si>
  <si>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</si>
  <si>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</si>
  <si>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</si>
  <si>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</si>
  <si>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</si>
  <si>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</si>
  <si>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</si>
  <si>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</si>
  <si>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</si>
  <si>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</si>
  <si>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</si>
  <si>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</si>
  <si>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</si>
  <si>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</si>
  <si>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</si>
  <si>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</si>
  <si>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</si>
  <si>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</si>
  <si>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</si>
  <si>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</si>
  <si>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</si>
  <si>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</si>
  <si>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</si>
  <si>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</si>
  <si>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</si>
  <si>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</si>
  <si>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</si>
  <si>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</si>
  <si>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</si>
  <si>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</si>
  <si>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</si>
  <si>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</si>
  <si>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</si>
  <si>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</si>
  <si>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</si>
  <si>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</si>
  <si>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</si>
  <si>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</si>
  <si>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</si>
  <si>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</si>
  <si>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</si>
  <si>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</si>
  <si>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</si>
  <si>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</si>
  <si>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</si>
  <si>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</si>
  <si>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</si>
  <si>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</si>
  <si>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</si>
  <si>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</si>
  <si>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</si>
  <si>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</si>
  <si>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</si>
  <si>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</si>
  <si>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</si>
  <si>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</si>
  <si>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</si>
  <si>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</si>
  <si>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</si>
  <si>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</si>
  <si>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</si>
  <si>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</si>
  <si>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</si>
  <si>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</si>
  <si>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</si>
  <si>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</si>
  <si>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</si>
  <si>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</si>
  <si>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</si>
  <si>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</si>
  <si>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</si>
  <si>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</si>
  <si>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</si>
  <si>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</si>
  <si>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</si>
  <si>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</si>
  <si>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</si>
  <si>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</si>
  <si>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</si>
  <si>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</si>
  <si>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</si>
  <si>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</si>
  <si>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</si>
  <si>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</si>
  <si>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</si>
  <si>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</si>
  <si>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</si>
  <si>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</si>
  <si>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</si>
  <si>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</si>
  <si>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</si>
  <si>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</si>
  <si>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</si>
  <si>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</si>
  <si>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</si>
  <si>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</si>
  <si>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</si>
  <si>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</si>
  <si>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</si>
  <si>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</si>
  <si>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</si>
  <si>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</si>
  <si>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</si>
  <si>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</si>
  <si>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</si>
  <si>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</si>
  <si>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</si>
  <si>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</si>
  <si>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</si>
  <si>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</si>
  <si>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</si>
  <si>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</si>
  <si>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</si>
  <si>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</si>
  <si>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</si>
  <si>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</si>
  <si>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</si>
  <si>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</si>
  <si>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</si>
  <si>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</si>
  <si>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</si>
  <si>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</si>
  <si>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</si>
  <si>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</si>
  <si>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</si>
  <si>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</si>
  <si>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</si>
  <si>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</si>
  <si>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</si>
  <si>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</si>
  <si>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</si>
  <si>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</si>
  <si>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</si>
  <si>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</si>
  <si>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</si>
  <si>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</si>
  <si>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</si>
  <si>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</si>
  <si>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</si>
  <si>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</si>
  <si>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</si>
  <si>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</si>
  <si>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</si>
  <si>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</si>
  <si>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</si>
  <si>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</si>
  <si>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</si>
  <si>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</si>
  <si>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</si>
  <si>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</si>
  <si>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</si>
  <si>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</si>
  <si>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</si>
  <si>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</si>
  <si>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</si>
  <si>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</si>
  <si>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</si>
  <si>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</si>
  <si>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</si>
  <si>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</si>
  <si>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</si>
  <si>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</si>
  <si>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</si>
  <si>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</si>
  <si>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</si>
  <si>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</si>
  <si>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</si>
  <si>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</si>
  <si>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</si>
  <si>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</si>
  <si>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</si>
  <si>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</si>
  <si>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</si>
  <si>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</si>
  <si>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</si>
  <si>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</si>
  <si>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</si>
  <si>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</si>
  <si>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</si>
  <si>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</si>
  <si>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</si>
  <si>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</si>
  <si>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</si>
  <si>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</si>
  <si>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</si>
  <si>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</si>
  <si>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</si>
  <si>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</si>
  <si>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</si>
  <si>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</si>
  <si>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</si>
  <si>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</si>
  <si>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</si>
  <si>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</si>
  <si>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</si>
  <si>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</si>
  <si>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</si>
  <si>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</si>
  <si>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</si>
  <si>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</si>
  <si>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</si>
  <si>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</si>
  <si>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</si>
  <si>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</si>
  <si>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</si>
  <si>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</si>
  <si>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</si>
  <si>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</si>
  <si>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</si>
  <si>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</si>
  <si>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</si>
  <si>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</si>
  <si>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</si>
  <si>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</si>
  <si>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</si>
  <si>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</si>
  <si>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</si>
  <si>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</si>
  <si>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</si>
  <si>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</si>
  <si>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</si>
  <si>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</si>
  <si>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</si>
  <si>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</si>
  <si>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</si>
  <si>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</si>
  <si>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</si>
  <si>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</si>
  <si>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</si>
  <si>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</si>
  <si>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</si>
  <si>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</si>
  <si>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</si>
  <si>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</si>
  <si>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</si>
  <si>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</si>
  <si>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</si>
  <si>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</si>
  <si>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</si>
  <si>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</si>
  <si>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</si>
  <si>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</si>
  <si>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</si>
  <si>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</si>
  <si>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</si>
  <si>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</si>
  <si>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</si>
  <si>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</si>
  <si>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</si>
  <si>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</si>
  <si>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</si>
  <si>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</si>
  <si>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</si>
  <si>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</si>
  <si>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</si>
  <si>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</si>
  <si>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</si>
  <si>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</si>
  <si>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</si>
  <si>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</si>
  <si>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</si>
  <si>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</si>
  <si>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</si>
  <si>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</si>
  <si>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</si>
  <si>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</si>
  <si>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</si>
  <si>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</si>
  <si>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</si>
  <si>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</si>
  <si>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</si>
  <si>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</si>
  <si>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</si>
  <si>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</si>
  <si>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</si>
  <si>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</si>
  <si>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</si>
  <si>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</si>
  <si>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</si>
  <si>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</si>
  <si>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</si>
  <si>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</si>
  <si>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</si>
  <si>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</si>
  <si>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</si>
  <si>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</si>
  <si>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</si>
  <si>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</si>
  <si>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</si>
  <si>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</si>
  <si>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</si>
  <si>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</si>
  <si>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</si>
  <si>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</si>
  <si>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</si>
  <si>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</si>
  <si>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</si>
  <si>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</si>
  <si>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</si>
  <si>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</si>
  <si>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</si>
  <si>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</si>
  <si>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</si>
  <si>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</si>
  <si>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</si>
  <si>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</si>
  <si>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</si>
  <si>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</si>
  <si>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</si>
  <si>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</si>
  <si>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</si>
  <si>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</si>
  <si>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</si>
  <si>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</si>
  <si>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</si>
  <si>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</si>
  <si>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</si>
  <si>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</si>
  <si>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</si>
  <si>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</si>
  <si>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</si>
  <si>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</si>
  <si>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</si>
  <si>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</si>
  <si>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</si>
  <si>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</si>
  <si>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</si>
  <si>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</si>
  <si>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</si>
  <si>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</si>
  <si>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</si>
  <si>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</si>
  <si>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</si>
  <si>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</si>
  <si>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</si>
  <si>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</si>
  <si>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</si>
  <si>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</si>
  <si>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</si>
  <si>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</si>
  <si>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</si>
  <si>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</si>
  <si>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</si>
  <si>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</si>
  <si>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</si>
  <si>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</si>
  <si>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</si>
  <si>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</si>
  <si>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</si>
  <si>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</si>
  <si>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</si>
  <si>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</si>
  <si>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</si>
  <si>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</si>
  <si>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</si>
  <si>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</si>
  <si>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</si>
  <si>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</si>
  <si>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</si>
  <si>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</si>
  <si>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</si>
  <si>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</si>
  <si>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</si>
  <si>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</si>
  <si>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</si>
  <si>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</si>
  <si>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</si>
  <si>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</si>
  <si>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</si>
  <si>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</si>
  <si>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</si>
  <si>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</si>
  <si>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</si>
  <si>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</si>
  <si>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</si>
  <si>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</si>
  <si>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</si>
  <si>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</si>
  <si>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</si>
  <si>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</si>
  <si>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</si>
  <si>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</si>
  <si>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</si>
  <si>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</si>
  <si>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</si>
  <si>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</si>
  <si>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</si>
  <si>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</si>
  <si>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</si>
  <si>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</si>
  <si>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</si>
  <si>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</si>
  <si>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</si>
  <si>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</si>
  <si>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</si>
  <si>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</si>
  <si>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</si>
  <si>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</si>
  <si>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</si>
  <si>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</si>
  <si>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</si>
  <si>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</si>
  <si>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</si>
  <si>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</si>
  <si>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</si>
  <si>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</si>
  <si>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</si>
  <si>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</si>
  <si>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</si>
  <si>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</si>
  <si>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</si>
  <si>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</si>
  <si>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</si>
  <si>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</si>
  <si>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</si>
  <si>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</si>
  <si>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</si>
  <si>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</si>
  <si>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</si>
  <si>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</si>
  <si>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</si>
  <si>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</si>
  <si>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</si>
  <si>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</si>
  <si>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</si>
  <si>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</si>
  <si>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</si>
  <si>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</si>
  <si>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</si>
  <si>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</si>
  <si>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</si>
  <si>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</si>
  <si>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</si>
  <si>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</si>
  <si>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</si>
  <si>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</si>
  <si>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</si>
  <si>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</si>
  <si>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</si>
  <si>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</si>
  <si>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</si>
  <si>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</si>
  <si>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</si>
  <si>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</si>
  <si>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</si>
  <si>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</si>
  <si>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</si>
  <si>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</si>
  <si>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</si>
  <si>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</si>
  <si>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</si>
  <si>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</si>
  <si>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</si>
  <si>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</si>
  <si>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</si>
  <si>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</si>
  <si>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</si>
  <si>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</si>
  <si>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</si>
  <si>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</si>
  <si>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</si>
  <si>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</si>
  <si>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</si>
  <si>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</si>
  <si>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</si>
  <si>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</si>
  <si>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</si>
  <si>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</si>
  <si>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</si>
  <si>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</si>
  <si>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</si>
  <si>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</si>
  <si>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</si>
  <si>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</si>
  <si>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</si>
  <si>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</si>
  <si>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</si>
  <si>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</si>
  <si>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</si>
  <si>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</si>
  <si>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</si>
  <si>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</si>
  <si>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</si>
  <si>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</si>
  <si>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</si>
  <si>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</si>
  <si>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</si>
  <si>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</si>
  <si>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</si>
  <si>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</si>
  <si>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</si>
  <si>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</si>
  <si>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</si>
  <si>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</si>
  <si>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</si>
  <si>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</si>
  <si>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</si>
  <si>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</si>
  <si>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</si>
  <si>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</si>
  <si>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</si>
  <si>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</si>
  <si>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</si>
  <si>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</si>
  <si>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</si>
  <si>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</si>
  <si>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</si>
  <si>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</si>
  <si>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</si>
  <si>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</si>
  <si>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</si>
  <si>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</si>
  <si>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</si>
  <si>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</si>
  <si>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</si>
  <si>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</si>
  <si>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</si>
  <si>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</si>
  <si>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</si>
  <si>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</si>
  <si>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</si>
  <si>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</si>
  <si>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</si>
  <si>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</si>
  <si>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</si>
  <si>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</si>
  <si>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</si>
  <si>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</si>
  <si>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</si>
  <si>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</si>
  <si>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</si>
  <si>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</si>
  <si>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</si>
  <si>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</si>
  <si>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</si>
  <si>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</si>
  <si>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</si>
  <si>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</si>
  <si>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</si>
  <si>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</si>
  <si>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</si>
  <si>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</si>
  <si>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</si>
  <si>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</si>
  <si>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</si>
  <si>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</si>
  <si>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</si>
  <si>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</si>
  <si>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</si>
  <si>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</si>
  <si>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</si>
  <si>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</si>
  <si>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</si>
  <si>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</si>
  <si>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</si>
  <si>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</si>
  <si>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</si>
  <si>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</si>
  <si>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</si>
  <si>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</si>
  <si>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</si>
  <si>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</si>
  <si>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</si>
  <si>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</si>
  <si>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</si>
  <si>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</si>
  <si>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</si>
  <si>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</si>
  <si>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</si>
  <si>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</si>
  <si>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</si>
  <si>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</si>
  <si>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</si>
  <si>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</si>
  <si>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</si>
  <si>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</si>
  <si>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</si>
  <si>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</si>
  <si>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</si>
  <si>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</si>
  <si>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</si>
  <si>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</si>
  <si>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</si>
  <si>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</si>
  <si>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</si>
  <si>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</si>
  <si>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</si>
  <si>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</si>
  <si>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</si>
  <si>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</si>
  <si>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</si>
  <si>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</si>
  <si>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</si>
  <si>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</si>
  <si>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</si>
  <si>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</si>
  <si>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</si>
  <si>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</si>
  <si>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</si>
  <si>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</si>
  <si>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</si>
  <si>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</si>
  <si>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</si>
  <si>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</si>
  <si>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</si>
  <si>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</si>
  <si>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</si>
  <si>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</si>
  <si>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</si>
  <si>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</si>
  <si>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</si>
  <si>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</si>
  <si>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</si>
  <si>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</si>
  <si>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</si>
  <si>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</si>
  <si>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</si>
  <si>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</si>
  <si>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</si>
  <si>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</si>
  <si>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</si>
  <si>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</si>
  <si>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</si>
  <si>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</si>
  <si>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</si>
  <si>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</si>
  <si>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</si>
  <si>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</si>
  <si>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</si>
  <si>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</si>
  <si>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</si>
  <si>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</si>
  <si>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</si>
  <si>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</si>
  <si>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</si>
  <si>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</si>
  <si>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</si>
  <si>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</si>
  <si>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</si>
  <si>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</si>
  <si>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</si>
  <si>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</si>
  <si>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</si>
  <si>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</si>
  <si>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</si>
  <si>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</si>
  <si>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</si>
  <si>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</si>
  <si>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</si>
  <si>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</si>
  <si>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</si>
  <si>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</si>
  <si>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</si>
  <si>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</si>
  <si>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</si>
  <si>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</si>
  <si>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</si>
  <si>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</si>
  <si>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</si>
  <si>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</si>
  <si>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</si>
  <si>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</si>
  <si>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</si>
  <si>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</si>
  <si>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</si>
  <si>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</si>
  <si>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</si>
  <si>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</si>
  <si>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</si>
  <si>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</si>
  <si>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</si>
  <si>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</si>
  <si>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</si>
  <si>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</si>
  <si>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</si>
  <si>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</si>
  <si>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</si>
  <si>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</si>
  <si>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</si>
  <si>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</si>
  <si>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</si>
  <si>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</si>
  <si>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</si>
  <si>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</si>
  <si>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</si>
  <si>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</si>
  <si>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</si>
  <si>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</si>
  <si>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</si>
  <si>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</si>
  <si>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</si>
  <si>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</si>
  <si>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</si>
  <si>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</si>
  <si>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</si>
  <si>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</si>
  <si>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</si>
  <si>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</si>
  <si>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</si>
  <si>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</si>
  <si>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</si>
  <si>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</si>
  <si>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</si>
  <si>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</si>
  <si>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</si>
  <si>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</si>
  <si>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</si>
  <si>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</si>
  <si>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</si>
  <si>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</si>
  <si>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</si>
  <si>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</si>
  <si>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</si>
  <si>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</si>
  <si>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</si>
  <si>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</si>
  <si>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</si>
  <si>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</si>
  <si>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</si>
  <si>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</si>
  <si>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</si>
  <si>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</si>
  <si>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</si>
  <si>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</si>
  <si>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</si>
  <si>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</si>
  <si>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</si>
  <si>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</si>
  <si>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</si>
  <si>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</si>
  <si>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</si>
  <si>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</si>
  <si>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</si>
  <si>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</si>
  <si>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</si>
  <si>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</si>
  <si>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</si>
  <si>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</si>
  <si>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</si>
  <si>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</si>
  <si>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</si>
  <si>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</si>
  <si>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</si>
  <si>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</si>
  <si>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</si>
  <si>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</si>
  <si>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</si>
  <si>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</si>
  <si>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</si>
  <si>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</si>
  <si>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</si>
  <si>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</si>
  <si>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</si>
  <si>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</si>
  <si>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</si>
  <si>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</si>
  <si>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</si>
  <si>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</si>
  <si>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</si>
  <si>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</si>
  <si>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</si>
  <si>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</si>
  <si>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</si>
  <si>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</si>
  <si>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</si>
  <si>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</si>
  <si>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</si>
  <si>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</si>
  <si>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</si>
  <si>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</si>
  <si>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</si>
  <si>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</si>
  <si>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</si>
  <si>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</si>
  <si>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</si>
  <si>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</si>
  <si>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</si>
  <si>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</si>
  <si>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</si>
  <si>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</si>
  <si>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</si>
  <si>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</si>
  <si>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</si>
  <si>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</si>
  <si>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</si>
  <si>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</si>
  <si>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</si>
  <si>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</si>
  <si>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</si>
  <si>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</si>
  <si>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</si>
  <si>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</si>
  <si>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</si>
  <si>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</si>
  <si>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</si>
  <si>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</si>
  <si>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</si>
  <si>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</si>
  <si>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</si>
  <si>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</si>
  <si>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</si>
  <si>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</si>
  <si>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</si>
  <si>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</si>
  <si>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</si>
  <si>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</si>
  <si>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</si>
  <si>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</si>
  <si>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</si>
  <si>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</si>
  <si>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</si>
  <si>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</si>
  <si>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</si>
  <si>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</si>
  <si>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</si>
  <si>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</si>
  <si>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</si>
  <si>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</si>
  <si>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</si>
  <si>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</si>
  <si>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</si>
  <si>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</si>
  <si>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</si>
  <si>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</si>
  <si>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</si>
  <si>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</si>
  <si>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</si>
  <si>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</si>
  <si>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</si>
  <si>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</si>
  <si>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</si>
  <si>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</si>
  <si>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</si>
  <si>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</si>
  <si>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</si>
  <si>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</si>
  <si>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</si>
  <si>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</si>
  <si>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</si>
  <si>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</si>
  <si>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</si>
  <si>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</si>
  <si>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</si>
  <si>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</si>
  <si>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</si>
  <si>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</si>
  <si>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</si>
  <si>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</si>
  <si>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</si>
  <si>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</si>
  <si>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</si>
  <si>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</si>
  <si>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</si>
  <si>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</si>
  <si>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</si>
  <si>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</si>
  <si>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</si>
  <si>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</si>
  <si>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</si>
  <si>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</si>
  <si>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</si>
  <si>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</si>
  <si>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</si>
  <si>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</si>
  <si>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</si>
  <si>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</si>
  <si>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</si>
  <si>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</si>
  <si>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</si>
  <si>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</si>
  <si>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</si>
  <si>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</si>
  <si>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</si>
  <si>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</si>
  <si>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</si>
  <si>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</si>
  <si>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</si>
  <si>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</si>
  <si>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</si>
  <si>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</si>
  <si>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</si>
  <si>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</si>
  <si>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</si>
  <si>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</si>
  <si>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</si>
  <si>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</si>
  <si>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</si>
  <si>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</si>
  <si>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</si>
  <si>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</si>
  <si>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</si>
  <si>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</si>
  <si>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</si>
  <si>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</si>
  <si>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</si>
  <si>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</si>
  <si>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</si>
  <si>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</si>
  <si>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</si>
  <si>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</si>
  <si>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</si>
  <si>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</si>
  <si>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</si>
  <si>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</si>
  <si>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</si>
  <si>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</si>
  <si>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</si>
  <si>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</si>
  <si>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</si>
  <si>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</si>
  <si>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</si>
  <si>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</si>
  <si>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</si>
  <si>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</si>
  <si>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</si>
  <si>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</si>
  <si>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</si>
  <si>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</si>
  <si>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</si>
  <si>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</si>
  <si>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</si>
  <si>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</si>
  <si>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</si>
  <si>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</si>
  <si>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</si>
  <si>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</si>
  <si>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</si>
  <si>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</si>
  <si>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</si>
  <si>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</si>
  <si>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</si>
  <si>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</si>
  <si>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</si>
  <si>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</si>
  <si>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</si>
  <si>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</si>
  <si>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</si>
  <si>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</si>
  <si>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</si>
  <si>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</si>
  <si>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</si>
  <si>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</si>
  <si>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</si>
  <si>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</si>
  <si>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</si>
  <si>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</si>
  <si>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</si>
  <si>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</si>
  <si>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</si>
  <si>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</si>
  <si>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</si>
  <si>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</si>
  <si>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</si>
  <si>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</si>
  <si>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</si>
  <si>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</si>
  <si>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</si>
  <si>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</si>
  <si>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</si>
  <si>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</si>
  <si>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</si>
  <si>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</si>
  <si>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</si>
  <si>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</si>
  <si>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</si>
  <si>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</si>
  <si>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</si>
  <si>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</si>
  <si>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</si>
  <si>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</si>
  <si>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</si>
  <si>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</si>
  <si>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</si>
  <si>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</si>
  <si>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</si>
  <si>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</si>
  <si>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</si>
  <si>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</si>
  <si>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</si>
  <si>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</si>
  <si>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</si>
  <si>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</si>
  <si>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</si>
  <si>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</si>
  <si>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</si>
  <si>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</si>
  <si>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</si>
  <si>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</si>
  <si>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</si>
  <si>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</si>
  <si>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</si>
  <si>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</si>
  <si>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</si>
  <si>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</si>
  <si>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</si>
  <si>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</si>
  <si>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</si>
  <si>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</si>
  <si>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</si>
  <si>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</si>
  <si>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</si>
  <si>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</si>
  <si>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</si>
  <si>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</si>
  <si>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</si>
  <si>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</si>
  <si>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</si>
  <si>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</si>
  <si>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</si>
  <si>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</si>
  <si>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</si>
  <si>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</si>
  <si>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</si>
  <si>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</si>
  <si>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</si>
  <si>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</si>
  <si>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</si>
  <si>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</si>
  <si>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</si>
  <si>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</si>
  <si>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</si>
  <si>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</si>
  <si>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</si>
  <si>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</si>
  <si>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</si>
  <si>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</si>
  <si>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</si>
  <si>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</si>
  <si>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</si>
  <si>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</si>
  <si>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</si>
  <si>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</si>
  <si>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</si>
  <si>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</si>
  <si>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</si>
  <si>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</si>
  <si>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</si>
  <si>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</si>
  <si>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</si>
  <si>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</si>
  <si>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</si>
  <si>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</si>
  <si>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</si>
  <si>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</si>
  <si>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</si>
  <si>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</si>
  <si>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</si>
  <si>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</si>
  <si>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</si>
  <si>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</si>
  <si>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</si>
  <si>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</si>
  <si>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</si>
  <si>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</si>
  <si>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</si>
  <si>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</si>
  <si>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</si>
  <si>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</si>
  <si>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</si>
  <si>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</si>
  <si>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</si>
  <si>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</si>
  <si>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</si>
  <si>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</si>
  <si>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</si>
  <si>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</si>
  <si>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</si>
  <si>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</si>
  <si>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</si>
  <si>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</si>
  <si>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</si>
  <si>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</si>
  <si>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</si>
  <si>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</si>
  <si>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</si>
  <si>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</si>
  <si>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</si>
  <si>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</si>
  <si>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</si>
  <si>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</si>
  <si>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</si>
  <si>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</si>
  <si>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</si>
  <si>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</si>
  <si>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</si>
  <si>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</si>
  <si>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</si>
  <si>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</si>
  <si>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</si>
  <si>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</si>
  <si>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</si>
  <si>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</si>
  <si>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</si>
  <si>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</si>
  <si>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</si>
  <si>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</si>
  <si>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</si>
  <si>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</si>
  <si>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</si>
  <si>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</si>
  <si>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</si>
  <si>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</si>
  <si>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</si>
  <si>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</si>
  <si>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</si>
  <si>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</si>
  <si>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</si>
  <si>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</si>
  <si>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</si>
  <si>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</si>
  <si>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</si>
  <si>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</si>
  <si>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</si>
  <si>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</si>
  <si>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</si>
  <si>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</si>
  <si>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</si>
  <si>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</si>
  <si>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</si>
  <si>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</si>
  <si>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</si>
  <si>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</si>
  <si>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</si>
  <si>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</si>
  <si>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</si>
  <si>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</si>
  <si>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</si>
  <si>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</si>
  <si>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</si>
  <si>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</si>
  <si>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</si>
  <si>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</si>
  <si>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</si>
  <si>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</si>
  <si>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</si>
  <si>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</si>
  <si>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</si>
  <si>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</si>
  <si>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</si>
  <si>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</si>
  <si>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</si>
  <si>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</si>
  <si>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</si>
  <si>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</si>
  <si>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</si>
  <si>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</si>
  <si>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</si>
  <si>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</si>
  <si>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</si>
  <si>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</si>
  <si>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</si>
  <si>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</si>
  <si>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</si>
  <si>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</si>
  <si>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</si>
  <si>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</si>
  <si>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</si>
  <si>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</si>
  <si>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</si>
  <si>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</si>
  <si>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</si>
  <si>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</si>
  <si>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</si>
  <si>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</si>
  <si>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</si>
  <si>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</si>
  <si>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</si>
  <si>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</si>
  <si>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</si>
  <si>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</si>
  <si>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</si>
  <si>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</si>
  <si>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</si>
  <si>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</si>
  <si>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</si>
  <si>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</si>
  <si>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</si>
  <si>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</si>
  <si>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</si>
  <si>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</si>
  <si>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</si>
  <si>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</si>
  <si>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</si>
  <si>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</si>
  <si>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</si>
  <si>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</si>
  <si>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</si>
  <si>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</si>
  <si>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</si>
  <si>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</si>
  <si>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</si>
  <si>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</si>
  <si>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</si>
  <si>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</si>
  <si>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</si>
  <si>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</si>
  <si>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</si>
  <si>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</si>
  <si>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</si>
  <si>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</si>
  <si>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</si>
  <si>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</si>
  <si>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</si>
  <si>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</si>
  <si>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</si>
  <si>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</si>
  <si>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</si>
  <si>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</si>
  <si>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</si>
  <si>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</si>
  <si>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</si>
  <si>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</si>
  <si>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</si>
  <si>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</si>
  <si>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</si>
  <si>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</si>
  <si>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</si>
  <si>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</si>
  <si>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</si>
  <si>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</si>
  <si>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</si>
  <si>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</si>
  <si>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</si>
  <si>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</si>
  <si>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</si>
  <si>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</si>
  <si>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</si>
  <si>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</si>
  <si>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</si>
  <si>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</si>
  <si>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</si>
  <si>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</si>
  <si>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</si>
  <si>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</si>
  <si>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</si>
  <si>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</si>
  <si>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</si>
  <si>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</si>
  <si>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</si>
  <si>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</si>
  <si>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</si>
  <si>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</si>
  <si>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</si>
  <si>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</si>
  <si>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</si>
  <si>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</si>
  <si>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</si>
  <si>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</si>
  <si>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</si>
  <si>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</si>
  <si>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</si>
  <si>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</si>
  <si>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</si>
  <si>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</si>
  <si>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</si>
  <si>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</si>
  <si>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</si>
  <si>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</si>
  <si>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</si>
  <si>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</si>
  <si>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</si>
  <si>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</si>
  <si>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</si>
  <si>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</si>
  <si>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</si>
  <si>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</si>
  <si>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</si>
  <si>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</si>
  <si>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</si>
  <si>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</si>
  <si>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</si>
  <si>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</si>
  <si>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</si>
  <si>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</si>
  <si>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</si>
  <si>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</si>
  <si>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</si>
  <si>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</si>
  <si>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</si>
  <si>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</si>
  <si>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</si>
  <si>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</si>
  <si>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</si>
  <si>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</si>
  <si>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</si>
  <si>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</si>
  <si>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</si>
  <si>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</si>
  <si>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</si>
  <si>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</si>
  <si>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</si>
  <si>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</si>
  <si>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</si>
  <si>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</si>
  <si>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</si>
  <si>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</si>
  <si>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</si>
  <si>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</si>
  <si>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</si>
  <si>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</si>
  <si>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</si>
  <si>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</si>
  <si>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</si>
  <si>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</si>
  <si>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</si>
  <si>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</si>
  <si>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</si>
  <si>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</si>
  <si>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</si>
  <si>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</si>
  <si>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</si>
  <si>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</si>
  <si>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</si>
  <si>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</si>
  <si>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</si>
  <si>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</si>
  <si>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</si>
  <si>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</si>
  <si>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</si>
  <si>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</si>
  <si>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</si>
  <si>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</si>
  <si>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</si>
  <si>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</si>
  <si>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</si>
  <si>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</si>
  <si>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</si>
  <si>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</si>
  <si>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</si>
  <si>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</si>
  <si>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</si>
  <si>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</si>
  <si>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</si>
  <si>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</si>
  <si>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</si>
  <si>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</si>
  <si>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</si>
  <si>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</si>
  <si>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</si>
  <si>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</si>
  <si>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</si>
  <si>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</si>
  <si>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</si>
  <si>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</si>
  <si>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</si>
  <si>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</si>
  <si>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</si>
  <si>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</si>
  <si>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</si>
  <si>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</si>
  <si>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</si>
  <si>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</si>
  <si>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</si>
  <si>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</si>
  <si>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</si>
  <si>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</si>
  <si>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</si>
  <si>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</si>
  <si>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</si>
  <si>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</si>
  <si>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</si>
  <si>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</si>
  <si>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</si>
  <si>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</si>
  <si>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</si>
  <si>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</si>
  <si>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</si>
  <si>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</si>
  <si>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</si>
  <si>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</si>
  <si>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</si>
  <si>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</si>
  <si>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</si>
  <si>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</si>
  <si>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</si>
  <si>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</si>
  <si>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</si>
  <si>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</si>
  <si>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</si>
  <si>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</si>
  <si>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</si>
  <si>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</si>
  <si>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</si>
  <si>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</si>
  <si>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</si>
  <si>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</si>
  <si>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</si>
  <si>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</si>
  <si>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</si>
  <si>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</si>
  <si>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</si>
  <si>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</si>
  <si>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</si>
  <si>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</si>
  <si>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</si>
  <si>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</si>
  <si>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</si>
  <si>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</si>
  <si>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</si>
  <si>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</si>
  <si>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</si>
  <si>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</si>
  <si>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</si>
  <si>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</si>
  <si>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</si>
  <si>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</si>
  <si>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</si>
  <si>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</si>
  <si>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</si>
  <si>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</si>
  <si>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</si>
  <si>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</si>
  <si>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</si>
  <si>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</si>
  <si>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</si>
  <si>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</si>
  <si>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</si>
  <si>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</si>
  <si>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</si>
  <si>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</si>
  <si>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</si>
  <si>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</si>
  <si>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</si>
  <si>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</si>
  <si>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</si>
  <si>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</si>
  <si>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</si>
  <si>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</si>
  <si>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</si>
  <si>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</si>
  <si>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</si>
  <si>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</si>
  <si>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</si>
  <si>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</si>
  <si>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</si>
  <si>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</si>
  <si>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</si>
  <si>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</si>
  <si>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</si>
  <si>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</si>
  <si>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</si>
  <si>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</si>
  <si>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</si>
  <si>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</si>
  <si>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</si>
  <si>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</si>
  <si>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</si>
  <si>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</si>
  <si>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</si>
  <si>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</si>
  <si>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</si>
  <si>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</si>
  <si>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</si>
  <si>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</si>
  <si>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</si>
  <si>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</si>
  <si>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</si>
  <si>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</si>
  <si>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</si>
  <si>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</si>
  <si>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</si>
  <si>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</si>
  <si>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</si>
  <si>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</si>
  <si>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</si>
  <si>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</si>
  <si>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</si>
  <si>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</si>
  <si>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</si>
  <si>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</si>
  <si>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</si>
  <si>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</si>
  <si>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</si>
  <si>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</si>
  <si>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</si>
  <si>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</si>
  <si>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</si>
  <si>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</si>
  <si>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</si>
  <si>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</si>
  <si>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</si>
  <si>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</si>
  <si>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</si>
  <si>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</si>
  <si>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</si>
  <si>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</si>
  <si>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</si>
  <si>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</si>
  <si>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</si>
  <si>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</si>
  <si>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</si>
  <si>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</si>
  <si>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</si>
  <si>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</si>
  <si>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</si>
  <si>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</si>
  <si>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</si>
  <si>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</si>
  <si>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</si>
  <si>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</si>
  <si>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</si>
  <si>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</si>
  <si>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</si>
  <si>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</si>
  <si>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</si>
  <si>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</si>
  <si>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</si>
  <si>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</si>
  <si>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</si>
  <si>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</si>
  <si>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</si>
  <si>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</si>
  <si>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</si>
  <si>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</si>
  <si>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</si>
  <si>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</si>
  <si>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</si>
  <si>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</si>
  <si>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</si>
  <si>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</si>
  <si>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</si>
  <si>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</si>
  <si>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</si>
  <si>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</si>
  <si>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</si>
  <si>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</si>
  <si>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</si>
  <si>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</si>
  <si>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</si>
  <si>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</si>
  <si>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</si>
  <si>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</si>
  <si>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</si>
  <si>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</si>
  <si>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</si>
  <si>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</si>
  <si>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</si>
  <si>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</si>
  <si>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</si>
  <si>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</si>
  <si>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</si>
  <si>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</si>
  <si>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</si>
  <si>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</si>
  <si>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</si>
  <si>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</si>
  <si>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</si>
  <si>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</si>
  <si>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</si>
  <si>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</si>
  <si>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</si>
  <si>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</si>
  <si>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</si>
  <si>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</si>
  <si>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</si>
  <si>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</si>
  <si>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</si>
  <si>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</si>
  <si>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</si>
  <si>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</si>
  <si>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</si>
  <si>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</si>
  <si>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</si>
  <si>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</si>
  <si>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</si>
  <si>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</si>
  <si>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</si>
  <si>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</si>
  <si>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</si>
  <si>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</si>
  <si>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</si>
  <si>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</si>
  <si>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</si>
  <si>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</si>
  <si>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</si>
  <si>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</si>
  <si>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</si>
  <si>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</si>
  <si>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</si>
  <si>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</si>
  <si>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</si>
  <si>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</si>
  <si>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</si>
  <si>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</si>
  <si>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</si>
  <si>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</si>
  <si>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</si>
  <si>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</si>
  <si>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</si>
  <si>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</si>
  <si>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</si>
  <si>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</si>
  <si>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</si>
  <si>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</si>
  <si>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</si>
  <si>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</si>
  <si>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</si>
  <si>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</si>
  <si>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</si>
  <si>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</si>
  <si>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</si>
  <si>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</si>
  <si>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</si>
  <si>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</si>
  <si>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</si>
  <si>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</si>
  <si>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</si>
  <si>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</si>
  <si>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</si>
  <si>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</si>
  <si>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</si>
  <si>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</si>
  <si>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</si>
  <si>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</si>
  <si>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</si>
  <si>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</si>
  <si>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</si>
  <si>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</si>
  <si>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</si>
  <si>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</si>
  <si>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</si>
  <si>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</si>
  <si>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</si>
  <si>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</si>
  <si>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</si>
  <si>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</si>
  <si>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</si>
  <si>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</si>
  <si>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</si>
  <si>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</si>
  <si>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</si>
  <si>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</si>
  <si>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</si>
  <si>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</si>
  <si>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</si>
  <si>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</si>
  <si>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</si>
  <si>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</si>
  <si>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</si>
  <si>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</si>
  <si>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</si>
  <si>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</si>
  <si>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</si>
  <si>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</si>
  <si>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</si>
  <si>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</si>
  <si>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</si>
  <si>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</si>
  <si>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</si>
  <si>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</si>
  <si>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</si>
  <si>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</si>
  <si>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</si>
  <si>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</si>
  <si>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</si>
  <si>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</si>
  <si>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</si>
  <si>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</si>
  <si>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</si>
  <si>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</si>
  <si>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</si>
  <si>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</si>
  <si>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</si>
  <si>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</si>
  <si>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</si>
  <si>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</si>
  <si>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</si>
  <si>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</si>
  <si>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</si>
  <si>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</si>
  <si>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</si>
  <si>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</si>
  <si>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</si>
  <si>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</si>
  <si>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</si>
  <si>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</si>
  <si>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</si>
  <si>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</si>
  <si>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</si>
  <si>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</si>
  <si>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</si>
  <si>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</si>
  <si>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</si>
  <si>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</si>
  <si>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</si>
  <si>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</si>
  <si>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</si>
  <si>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</si>
  <si>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</si>
  <si>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</si>
  <si>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</si>
  <si>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</si>
  <si>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</si>
  <si>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</si>
  <si>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</si>
  <si>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</si>
  <si>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</si>
  <si>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</si>
  <si>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</si>
  <si>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</si>
  <si>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</si>
  <si>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</si>
  <si>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</si>
  <si>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</si>
  <si>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</si>
  <si>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</si>
  <si>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</si>
  <si>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</si>
  <si>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</si>
  <si>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</si>
  <si>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</si>
  <si>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</si>
  <si>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</si>
  <si>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</si>
  <si>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</si>
  <si>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</si>
  <si>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</si>
  <si>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</si>
  <si>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</si>
  <si>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</si>
  <si>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</si>
  <si>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</si>
  <si>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</si>
  <si>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</si>
  <si>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</si>
  <si>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</si>
  <si>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</si>
  <si>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</si>
  <si>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</si>
  <si>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</si>
  <si>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</si>
  <si>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</si>
  <si>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</si>
  <si>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</si>
  <si>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</si>
  <si>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</si>
  <si>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</si>
  <si>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</si>
  <si>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</si>
  <si>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</si>
  <si>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</si>
  <si>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</si>
  <si>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</si>
  <si>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</si>
  <si>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</si>
  <si>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</si>
  <si>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</si>
  <si>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</si>
  <si>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</si>
  <si>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</si>
  <si>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</si>
  <si>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</si>
  <si>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</si>
  <si>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</si>
  <si>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</si>
  <si>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</si>
  <si>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</si>
  <si>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</si>
  <si>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</si>
  <si>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</si>
  <si>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</si>
  <si>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</si>
  <si>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</si>
  <si>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</si>
  <si>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</si>
  <si>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</si>
  <si>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</si>
  <si>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</si>
  <si>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</si>
  <si>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</si>
  <si>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</si>
  <si>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</si>
  <si>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</si>
  <si>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</si>
  <si>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</si>
  <si>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</si>
  <si>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</si>
  <si>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</si>
  <si>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</si>
  <si>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</si>
  <si>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</si>
  <si>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</si>
  <si>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</si>
  <si>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</si>
  <si>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</si>
  <si>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</si>
  <si>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</si>
  <si>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</si>
  <si>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</si>
  <si>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</si>
  <si>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</si>
  <si>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</si>
  <si>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</si>
  <si>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</si>
  <si>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</si>
  <si>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</si>
  <si>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</si>
  <si>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</si>
  <si>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</si>
  <si>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</si>
  <si>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</si>
  <si>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</si>
  <si>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</si>
  <si>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</si>
  <si>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</si>
  <si>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</si>
  <si>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</si>
  <si>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</si>
  <si>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</si>
  <si>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</si>
  <si>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</si>
  <si>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</si>
  <si>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</si>
  <si>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</si>
  <si>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</si>
  <si>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</si>
  <si>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</si>
  <si>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</si>
  <si>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</si>
  <si>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</si>
  <si>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</si>
  <si>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</si>
  <si>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</si>
  <si>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</si>
  <si>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</si>
  <si>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</si>
  <si>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</si>
  <si>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</si>
  <si>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</si>
  <si>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</si>
  <si>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</si>
  <si>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</si>
  <si>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</si>
  <si>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</si>
  <si>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</si>
  <si>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</si>
  <si>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</si>
  <si>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</si>
  <si>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</si>
  <si>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</si>
  <si>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</si>
  <si>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</si>
  <si>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</si>
  <si>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</si>
  <si>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</si>
  <si>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</si>
  <si>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</si>
  <si>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</si>
  <si>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</si>
  <si>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</si>
  <si>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</si>
  <si>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</si>
  <si>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</si>
  <si>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</si>
  <si>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</si>
  <si>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</si>
  <si>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</si>
  <si>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</si>
  <si>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</si>
  <si>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</si>
  <si>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</si>
  <si>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</si>
  <si>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</si>
  <si>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</si>
  <si>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</si>
  <si>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</si>
  <si>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</si>
  <si>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</si>
  <si>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</si>
  <si>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</si>
  <si>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</si>
  <si>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</si>
  <si>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</si>
  <si>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</si>
  <si>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</si>
  <si>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</si>
  <si>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</si>
  <si>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</si>
  <si>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</si>
  <si>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</si>
  <si>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</si>
  <si>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</si>
  <si>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</si>
  <si>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</si>
  <si>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</si>
  <si>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</si>
  <si>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</si>
  <si>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</si>
  <si>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</si>
  <si>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</si>
  <si>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</si>
  <si>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</si>
  <si>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</si>
  <si>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</si>
  <si>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</si>
  <si>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</si>
  <si>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</si>
  <si>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</si>
  <si>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</si>
  <si>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</si>
  <si>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</si>
  <si>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</si>
  <si>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</si>
  <si>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</si>
  <si>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</si>
  <si>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</si>
  <si>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</si>
  <si>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</si>
  <si>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</si>
  <si>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</si>
  <si>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</si>
  <si>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</si>
  <si>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</si>
  <si>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</si>
  <si>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</si>
  <si>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</si>
  <si>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</si>
  <si>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</si>
  <si>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</si>
  <si>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</si>
  <si>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</si>
  <si>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</si>
  <si>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</si>
  <si>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</si>
  <si>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</si>
  <si>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</si>
  <si>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</si>
  <si>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</si>
  <si>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</si>
  <si>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</si>
  <si>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</si>
  <si>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</si>
  <si>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</si>
  <si>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</si>
  <si>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</si>
  <si>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</si>
  <si>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</si>
  <si>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</si>
  <si>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</si>
  <si>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</si>
  <si>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</si>
  <si>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</si>
  <si>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</si>
  <si>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</si>
  <si>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</si>
  <si>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</si>
  <si>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</si>
  <si>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</si>
  <si>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</si>
  <si>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</si>
  <si>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</si>
  <si>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</si>
  <si>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</si>
  <si>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</si>
  <si>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</si>
  <si>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</si>
  <si>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</si>
  <si>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</si>
  <si>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</si>
  <si>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</si>
  <si>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</si>
  <si>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</si>
  <si>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</si>
  <si>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</si>
  <si>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</si>
  <si>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</si>
  <si>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</si>
  <si>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</si>
  <si>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</si>
  <si>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</si>
  <si>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</si>
  <si>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</si>
  <si>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</si>
  <si>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</si>
  <si>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</si>
  <si>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</si>
  <si>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</si>
  <si>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</si>
  <si>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</si>
  <si>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</si>
  <si>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</si>
  <si>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</si>
  <si>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</si>
  <si>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</si>
  <si>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</si>
  <si>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</si>
  <si>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</si>
  <si>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</si>
  <si>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</si>
  <si>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</si>
  <si>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</si>
  <si>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</si>
  <si>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</si>
  <si>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</si>
  <si>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</si>
  <si>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</si>
  <si>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</si>
  <si>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</si>
  <si>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</si>
  <si>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</si>
  <si>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</si>
  <si>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</si>
  <si>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</si>
  <si>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</si>
  <si>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</si>
  <si>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</si>
  <si>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</si>
  <si>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</si>
  <si>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</si>
  <si>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</si>
  <si>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</si>
  <si>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</si>
  <si>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</si>
  <si>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</si>
  <si>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</si>
  <si>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</si>
  <si>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</si>
  <si>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</si>
  <si>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</si>
  <si>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</si>
  <si>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</si>
  <si>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</si>
  <si>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</si>
  <si>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</si>
  <si>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</si>
  <si>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</si>
  <si>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</si>
  <si>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</si>
  <si>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</si>
  <si>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</si>
  <si>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</si>
  <si>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</si>
  <si>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</si>
  <si>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</si>
  <si>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</si>
  <si>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</si>
  <si>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</si>
  <si>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</si>
  <si>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</si>
  <si>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</si>
  <si>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</si>
  <si>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</si>
  <si>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</si>
  <si>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</si>
  <si>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</si>
  <si>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</si>
  <si>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</si>
  <si>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</si>
  <si>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</si>
  <si>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</si>
  <si>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</si>
  <si>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</si>
  <si>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</si>
  <si>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</si>
  <si>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</si>
  <si>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</si>
  <si>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</si>
  <si>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</si>
  <si>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</si>
  <si>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</si>
  <si>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</si>
  <si>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</si>
  <si>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</si>
  <si>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</si>
  <si>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</si>
  <si>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</si>
  <si>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</si>
  <si>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</si>
  <si>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</si>
  <si>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</si>
  <si>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</si>
  <si>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</si>
  <si>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</si>
  <si>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</si>
  <si>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</si>
  <si>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</si>
  <si>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</si>
  <si>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</si>
  <si>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</si>
  <si>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</si>
  <si>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</si>
  <si>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</si>
  <si>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</si>
  <si>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</si>
  <si>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</si>
  <si>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</si>
  <si>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</si>
  <si>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</si>
  <si>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</si>
  <si>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</si>
  <si>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</si>
  <si>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</si>
  <si>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</si>
  <si>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</si>
  <si>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</si>
  <si>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</si>
  <si>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</si>
  <si>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</si>
  <si>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</si>
  <si>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</si>
  <si>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</si>
  <si>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</si>
  <si>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</si>
  <si>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</si>
  <si>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</si>
  <si>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</si>
  <si>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</si>
  <si>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</si>
  <si>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</si>
  <si>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</si>
  <si>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</si>
  <si>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</si>
  <si>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</si>
  <si>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</si>
  <si>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</si>
  <si>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</si>
  <si>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</si>
  <si>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</si>
  <si>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</si>
  <si>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</si>
  <si>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</si>
  <si>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</si>
  <si>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</si>
  <si>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</si>
  <si>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</si>
  <si>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</si>
  <si>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</si>
  <si>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</si>
  <si>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</si>
  <si>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</si>
  <si>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</si>
  <si>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</si>
  <si>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</si>
  <si>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</si>
  <si>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</si>
  <si>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</si>
  <si>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</si>
  <si>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</si>
  <si>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</si>
  <si>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</si>
  <si>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</si>
  <si>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</si>
  <si>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</si>
  <si>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</si>
  <si>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</si>
  <si>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</si>
  <si>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</si>
  <si>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</si>
  <si>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</si>
  <si>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</si>
  <si>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</si>
  <si>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</si>
  <si>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</si>
  <si>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</si>
  <si>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</si>
  <si>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</si>
  <si>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</si>
  <si>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</si>
  <si>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</si>
  <si>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</si>
  <si>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</si>
  <si>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</si>
  <si>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</si>
  <si>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</si>
  <si>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</si>
  <si>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</si>
  <si>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</si>
  <si>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</si>
  <si>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</si>
  <si>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</si>
  <si>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</si>
  <si>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</si>
  <si>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</si>
  <si>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</si>
  <si>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</si>
  <si>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</si>
  <si>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</si>
  <si>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</si>
  <si>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</si>
  <si>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</si>
  <si>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</si>
  <si>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</si>
  <si>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</si>
  <si>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</si>
  <si>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</si>
  <si>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</si>
  <si>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</si>
  <si>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</si>
  <si>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</si>
  <si>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</si>
  <si>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</si>
  <si>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</si>
  <si>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</si>
  <si>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</si>
  <si>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</si>
  <si>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</si>
  <si>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</si>
  <si>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</si>
  <si>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</si>
  <si>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</si>
  <si>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</si>
  <si>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</si>
  <si>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</si>
  <si>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</si>
  <si>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</si>
  <si>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</si>
  <si>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</si>
  <si>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</si>
  <si>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</si>
  <si>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</si>
  <si>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</si>
  <si>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</si>
  <si>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</si>
  <si>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</si>
  <si>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</si>
  <si>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</si>
  <si>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</si>
  <si>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</si>
  <si>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</si>
  <si>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</si>
  <si>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</si>
  <si>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</si>
  <si>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</si>
  <si>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</si>
  <si>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</si>
  <si>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</si>
  <si>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</si>
  <si>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</si>
  <si>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</si>
  <si>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</si>
  <si>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</si>
  <si>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</si>
  <si>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</si>
  <si>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</si>
  <si>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</si>
  <si>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</si>
  <si>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</si>
  <si>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</si>
  <si>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</si>
  <si>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</si>
  <si>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</si>
  <si>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</si>
  <si>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</si>
  <si>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</si>
  <si>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</si>
  <si>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</si>
  <si>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</si>
  <si>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</si>
  <si>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</si>
  <si>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</si>
  <si>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</si>
  <si>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</si>
  <si>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</si>
  <si>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</si>
  <si>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</si>
  <si>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</si>
  <si>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</si>
  <si>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</si>
  <si>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</si>
  <si>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</si>
  <si>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</si>
  <si>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</si>
  <si>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</si>
  <si>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</si>
  <si>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</si>
  <si>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</si>
  <si>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</si>
  <si>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</si>
  <si>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</si>
  <si>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</si>
  <si>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</si>
  <si>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</si>
  <si>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</si>
  <si>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</si>
  <si>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</si>
  <si>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</si>
  <si>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</si>
  <si>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</si>
  <si>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</si>
  <si>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</si>
  <si>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</si>
  <si>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</si>
  <si>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</si>
  <si>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</si>
  <si>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</si>
  <si>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</si>
  <si>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</si>
  <si>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</si>
  <si>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</si>
  <si>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</si>
  <si>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</si>
  <si>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</si>
  <si>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</si>
  <si>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</si>
  <si>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</si>
  <si>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</si>
  <si>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</si>
  <si>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</si>
  <si>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</si>
  <si>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</si>
  <si>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</si>
  <si>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</si>
  <si>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</si>
  <si>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</si>
  <si>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</si>
  <si>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</si>
  <si>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</si>
  <si>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</si>
  <si>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</si>
  <si>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</si>
  <si>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</si>
  <si>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</si>
  <si>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</si>
  <si>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</si>
  <si>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</si>
  <si>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</si>
  <si>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</si>
  <si>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</si>
  <si>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</si>
  <si>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</si>
  <si>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</si>
  <si>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</si>
  <si>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</si>
  <si>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</si>
  <si>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</si>
  <si>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</si>
  <si>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</si>
  <si>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</si>
  <si>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</si>
  <si>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</si>
  <si>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</si>
  <si>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</si>
  <si>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</si>
  <si>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</si>
  <si>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</si>
  <si>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</si>
  <si>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</si>
  <si>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</si>
  <si>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</si>
  <si>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</si>
  <si>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</si>
  <si>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</si>
  <si>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</si>
  <si>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</si>
  <si>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</si>
  <si>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</si>
  <si>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</si>
  <si>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</si>
  <si>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</si>
  <si>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</si>
  <si>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</si>
  <si>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</si>
  <si>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</si>
  <si>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</si>
  <si>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</si>
  <si>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</si>
  <si>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</si>
  <si>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</si>
  <si>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</si>
  <si>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</si>
  <si>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</si>
  <si>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</si>
  <si>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</si>
  <si>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</si>
  <si>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</si>
  <si>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</si>
  <si>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</si>
  <si>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</si>
  <si>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</si>
  <si>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</si>
  <si>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</si>
  <si>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</si>
  <si>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</si>
  <si>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</si>
  <si>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</si>
  <si>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</si>
  <si>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</si>
  <si>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</si>
  <si>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</si>
  <si>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</si>
  <si>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</si>
  <si>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</si>
  <si>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</si>
  <si>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</si>
  <si>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</si>
  <si>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</si>
  <si>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</si>
  <si>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</si>
  <si>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</si>
  <si>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</si>
  <si>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</si>
  <si>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</si>
  <si>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</si>
  <si>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</si>
  <si>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</si>
  <si>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</si>
  <si>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</si>
  <si>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</si>
  <si>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</si>
  <si>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</si>
  <si>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</si>
  <si>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</si>
  <si>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</si>
  <si>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</si>
  <si>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</si>
  <si>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</si>
  <si>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</si>
  <si>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</si>
  <si>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</si>
  <si>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</si>
  <si>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</si>
  <si>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</si>
  <si>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</si>
  <si>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</si>
  <si>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</si>
  <si>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</si>
  <si>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</si>
  <si>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</si>
  <si>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</si>
  <si>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</si>
  <si>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</si>
  <si>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</si>
  <si>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</si>
  <si>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</si>
  <si>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</si>
  <si>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</si>
  <si>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</si>
  <si>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</si>
  <si>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</si>
  <si>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</si>
  <si>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</si>
  <si>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</si>
  <si>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</si>
  <si>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</si>
  <si>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</si>
  <si>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</si>
  <si>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</si>
  <si>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</si>
  <si>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</si>
  <si>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</si>
  <si>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</si>
  <si>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</si>
  <si>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</si>
  <si>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</si>
  <si>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</si>
  <si>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</si>
  <si>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</si>
  <si>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</si>
  <si>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</si>
  <si>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</si>
  <si>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</si>
  <si>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</si>
  <si>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</si>
  <si>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</si>
  <si>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</si>
  <si>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</si>
  <si>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</si>
  <si>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</si>
  <si>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</si>
  <si>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</si>
  <si>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</si>
  <si>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</si>
  <si>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</si>
  <si>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</si>
  <si>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</si>
  <si>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</si>
  <si>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</si>
  <si>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</si>
  <si>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</si>
  <si>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</si>
  <si>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</si>
  <si>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</si>
  <si>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</si>
  <si>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</si>
  <si>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</si>
  <si>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</si>
  <si>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</si>
  <si>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</si>
  <si>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</si>
  <si>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</si>
  <si>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</si>
  <si>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</si>
  <si>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</si>
  <si>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</si>
  <si>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</si>
  <si>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</si>
  <si>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</si>
  <si>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</si>
  <si>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</si>
  <si>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</si>
  <si>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</si>
  <si>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</si>
  <si>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</si>
  <si>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</si>
  <si>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</si>
  <si>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</si>
  <si>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</si>
  <si>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</si>
  <si>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</si>
  <si>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</si>
  <si>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</si>
  <si>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</si>
  <si>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</si>
  <si>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</si>
  <si>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</si>
  <si>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</si>
  <si>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</si>
  <si>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</si>
  <si>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</si>
  <si>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</si>
  <si>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</si>
  <si>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</si>
  <si>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</si>
  <si>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</si>
  <si>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</si>
  <si>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</si>
  <si>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</si>
  <si>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</si>
  <si>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</si>
  <si>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</si>
  <si>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</si>
  <si>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</si>
  <si>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</si>
  <si>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</si>
  <si>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</si>
  <si>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</si>
  <si>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</si>
  <si>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</si>
  <si>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</si>
  <si>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</si>
  <si>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</si>
  <si>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</si>
  <si>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</si>
  <si>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</si>
  <si>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</si>
  <si>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</si>
  <si>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</si>
  <si>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</si>
  <si>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</si>
  <si>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</si>
  <si>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</si>
  <si>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</si>
  <si>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</si>
  <si>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</si>
  <si>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</si>
  <si>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</si>
  <si>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</si>
  <si>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</si>
  <si>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</si>
  <si>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</si>
  <si>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</si>
  <si>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</si>
  <si>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</si>
  <si>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</si>
  <si>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</si>
  <si>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</si>
  <si>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</si>
  <si>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</si>
  <si>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</si>
  <si>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</si>
  <si>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</si>
  <si>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</si>
  <si>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</si>
  <si>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</si>
  <si>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</si>
  <si>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</si>
  <si>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</si>
  <si>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</si>
  <si>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</si>
  <si>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</si>
  <si>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</si>
  <si>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</si>
  <si>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</si>
  <si>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</si>
  <si>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</si>
  <si>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</si>
  <si>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</si>
  <si>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</si>
  <si>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</si>
  <si>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</si>
  <si>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</si>
  <si>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</si>
  <si>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</si>
  <si>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</si>
  <si>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</si>
  <si>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</si>
  <si>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</si>
  <si>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</si>
  <si>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</si>
  <si>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</si>
  <si>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</si>
  <si>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</si>
  <si>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</si>
  <si>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</si>
  <si>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</si>
  <si>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</si>
  <si>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</si>
  <si>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</si>
  <si>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</si>
  <si>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</si>
  <si>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</si>
  <si>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</si>
  <si>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</si>
  <si>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</si>
  <si>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</si>
  <si>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</si>
  <si>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</si>
  <si>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</si>
  <si>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</si>
  <si>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</si>
  <si>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</si>
  <si>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</si>
  <si>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</si>
  <si>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</si>
  <si>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</si>
  <si>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</si>
  <si>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</si>
  <si>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</si>
  <si>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</si>
  <si>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</si>
  <si>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</si>
  <si>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</si>
  <si>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</si>
  <si>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</si>
  <si>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</si>
  <si>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</si>
  <si>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</si>
  <si>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</si>
  <si>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</si>
  <si>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</si>
  <si>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</si>
  <si>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</si>
  <si>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</si>
  <si>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</si>
  <si>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</si>
  <si>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</si>
  <si>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</si>
  <si>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</si>
  <si>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</si>
  <si>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</si>
  <si>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</si>
  <si>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</si>
  <si>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</si>
  <si>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</si>
  <si>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</si>
  <si>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</si>
  <si>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</si>
  <si>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</si>
  <si>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</si>
  <si>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</si>
  <si>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</si>
  <si>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</si>
  <si>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</si>
  <si>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</si>
  <si>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</si>
  <si>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</si>
  <si>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</si>
  <si>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</si>
  <si>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</si>
  <si>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</si>
  <si>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</si>
  <si>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</si>
  <si>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</si>
  <si>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</si>
  <si>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</si>
  <si>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</si>
  <si>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</si>
  <si>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</si>
  <si>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</si>
  <si>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</si>
  <si>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</si>
  <si>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</si>
  <si>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</si>
  <si>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</si>
  <si>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</si>
  <si>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</si>
  <si>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</si>
  <si>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</si>
  <si>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</si>
  <si>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</si>
  <si>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</si>
  <si>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</si>
  <si>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</si>
  <si>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</si>
  <si>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</si>
  <si>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</si>
  <si>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</si>
  <si>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</si>
  <si>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</si>
  <si>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</si>
  <si>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</si>
  <si>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</si>
  <si>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</si>
  <si>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</si>
  <si>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</si>
  <si>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</si>
  <si>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</si>
  <si>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</si>
  <si>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</si>
  <si>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</si>
  <si>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</si>
  <si>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</si>
  <si>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</si>
  <si>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</si>
  <si>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</si>
  <si>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</si>
  <si>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</si>
  <si>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</si>
  <si>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</si>
  <si>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</si>
  <si>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</si>
  <si>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</si>
  <si>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</si>
  <si>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</si>
  <si>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</si>
  <si>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</si>
  <si>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</si>
  <si>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</si>
  <si>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</si>
  <si>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</si>
  <si>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</si>
  <si>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</si>
  <si>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</si>
  <si>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</si>
  <si>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</si>
  <si>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</si>
  <si>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</si>
  <si>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</si>
  <si>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</si>
  <si>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</si>
  <si>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</si>
  <si>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</si>
  <si>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</si>
  <si>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</si>
  <si>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</si>
  <si>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</si>
  <si>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</si>
  <si>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</si>
  <si>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</si>
  <si>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</si>
  <si>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</si>
  <si>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</si>
  <si>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</si>
  <si>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</si>
  <si>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</si>
  <si>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</si>
  <si>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</si>
  <si>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</si>
  <si>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</si>
  <si>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</si>
  <si>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</si>
  <si>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</si>
  <si>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</si>
  <si>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</si>
  <si>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</si>
  <si>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</si>
  <si>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</si>
  <si>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</si>
  <si>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</si>
  <si>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</si>
  <si>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</si>
  <si>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</si>
  <si>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</si>
  <si>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</si>
  <si>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</si>
  <si>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</si>
  <si>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</si>
  <si>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</si>
  <si>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</si>
  <si>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</si>
  <si>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</si>
  <si>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</si>
  <si>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</si>
  <si>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</si>
  <si>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</si>
  <si>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</si>
  <si>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</si>
  <si>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</si>
  <si>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</si>
  <si>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</si>
  <si>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</si>
  <si>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</si>
  <si>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</si>
  <si>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</si>
  <si>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</si>
  <si>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</si>
  <si>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</si>
  <si>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</si>
  <si>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</si>
  <si>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</si>
  <si>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</si>
  <si>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</si>
  <si>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</si>
  <si>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</si>
  <si>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</si>
  <si>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</si>
  <si>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</si>
  <si>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</si>
  <si>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</si>
  <si>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</si>
  <si>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</si>
  <si>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</si>
  <si>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</si>
  <si>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</si>
  <si>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</si>
  <si>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</si>
  <si>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</si>
  <si>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</si>
  <si>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</si>
  <si>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</si>
  <si>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</si>
  <si>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</si>
  <si>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</si>
  <si>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</si>
  <si>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</si>
  <si>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</si>
  <si>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</si>
  <si>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</si>
  <si>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</si>
  <si>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</si>
  <si>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</si>
  <si>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</si>
  <si>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</si>
  <si>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</si>
  <si>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</si>
  <si>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</si>
  <si>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</si>
  <si>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</si>
  <si>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</si>
  <si>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</si>
  <si>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</si>
  <si>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</si>
  <si>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</si>
  <si>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</si>
  <si>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</si>
  <si>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</si>
  <si>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</si>
  <si>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</si>
  <si>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</si>
  <si>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</si>
  <si>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</si>
  <si>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</si>
  <si>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</si>
  <si>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</si>
  <si>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</si>
  <si>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</si>
  <si>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</si>
  <si>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</si>
  <si>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</si>
  <si>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</si>
  <si>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</si>
  <si>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</si>
  <si>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</si>
  <si>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</si>
  <si>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</si>
  <si>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</si>
  <si>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</si>
  <si>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</si>
  <si>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</si>
  <si>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</si>
  <si>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</si>
  <si>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</si>
  <si>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</si>
  <si>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</si>
  <si>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</si>
  <si>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</si>
  <si>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</si>
  <si>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</si>
  <si>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</si>
  <si>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</si>
  <si>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</si>
  <si>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</si>
  <si>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</si>
  <si>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</si>
  <si>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</si>
  <si>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</si>
  <si>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</si>
  <si>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</si>
  <si>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</si>
  <si>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</si>
  <si>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</si>
  <si>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</si>
  <si>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</si>
  <si>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</si>
  <si>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</si>
  <si>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</si>
  <si>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</si>
  <si>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</si>
  <si>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</si>
  <si>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</si>
  <si>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</si>
  <si>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</si>
  <si>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</si>
  <si>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</si>
  <si>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</si>
  <si>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</si>
  <si>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</si>
  <si>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</si>
  <si>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ETA 30 min</t>
  </si>
  <si>
    <t>PCM-20251008-00001007</t>
  </si>
  <si>
    <t>Emergency</t>
  </si>
  <si>
    <t xml:space="preserve">ETA 40 min </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</si>
  <si>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</si>
  <si>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</si>
  <si>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</si>
  <si>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</si>
  <si>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</si>
  <si>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</si>
  <si>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PCM-20251008-00000989 </t>
  </si>
  <si>
    <t xml:space="preserve">60 min </t>
  </si>
  <si>
    <t xml:space="preserve"> PCM-20251008-00001040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</si>
  <si>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</si>
  <si>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</si>
  <si>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</si>
  <si>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</si>
  <si>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</si>
  <si>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</si>
  <si>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</si>
  <si>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</si>
  <si>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</si>
  <si>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</si>
  <si>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</si>
  <si>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</si>
  <si>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</si>
  <si>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</si>
  <si>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</si>
  <si>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20 mins </t>
  </si>
  <si>
    <t>TT-20251008-00973 // NA</t>
  </si>
  <si>
    <t xml:space="preserve">ETA 30 mins </t>
  </si>
  <si>
    <t>PCM-20251008-00000984</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</si>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</sst>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9" totalsRowShown="0" headerRowDxfId="15" dataDxfId="14" headerRowBorderDxfId="12" tableBorderDxfId="13">
  <autoFilter ref="A1:L2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275.50581192129903</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45938.454237615741</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45938.454237615741</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45938.454237615741</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45938.454237615741</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45938.454237615741</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45938.454237615741</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45938.454237615741</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45938.454237615741</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45938.454237615741</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45938.454237615741</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45938.454237615741</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45938.454237615741</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45938.454237615741</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45938.454237615741</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45938.454237615741</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45938.454237615741</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45938.454237615741</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45938.454237615741</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45938.454237615741</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45938.454237615741</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45938.454237615741</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45938.454237615741</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45938.454237615741</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45938.454237615741</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45938.454237615741</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45938.454237615741</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45938.454237615741</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45938.454237615741</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45938.454237615741</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45938.454237615741</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45938.454237615741</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45938.454237615741</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45938.454237615741</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45938.454237615741</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45938.454237615741</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45938.454237615741</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45938.454237615741</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45938.454237615741</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45938.454237615741</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45938.454237615741</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45938.454237615741</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45938.454237615741</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45938.454237615741</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45938.454237615741</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45938.454237615741</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45938.454237615741</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45938.454237615741</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45938.454237615741</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45938.454237615741</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45938.454237615741</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45938.454237615741</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45938.454237615741</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45938.454237615741</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45938.454237615741</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45938.454237615741</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45938.454237615741</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45938.454237615741</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45938.454237615741</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45938.454237615741</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45938.454237615741</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45938.454237615741</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45938.454237615741</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45938.454237615741</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45938.454237615741</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45938.454237615741</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45938.454237615741</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45938.454237615741</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45938.454237615741</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45938.454237615741</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45938.454237615741</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45938.454237615741</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45938.454237615741</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45938.454237615741</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45938.454237615741</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45938.454237615741</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45938.454237615741</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45938.454237615741</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45938.454237615741</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95D0C4F7-1CC3-4C9B-A8E8-E96368F1C66D}"/>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131.72715451389377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113.45439988426369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5.8520254635368474E-2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45938.454237847225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45938.454237847225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45938.454237847225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45938.454237847225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45938.454237847225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45938.454237847225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45938.454237847225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45938.454237847225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45938.454237847225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45938.454237847225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45938.454237847225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45938.454237847225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45938.454237847225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45938.454237847225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45938.454237847225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45938.454237847225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45938.454237847225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45938.454237847225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45938.454237847225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45938.454237847225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45938.454237847225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45938.454237847225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45938.454237847225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45938.454237847225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45938.454237847225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45938.454237847225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45938.454237847225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45938.454237847225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45938.454237847225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45938.454237847225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45938.454237847225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45938.454237847225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45938.454237847225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45938.454237847225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45938.454237847225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45938.454237847225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45938.454237847225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45938.454237847225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45938.454237847225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45938.454237847225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45938.454237847225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45938.454237847225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45938.454237847225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45938.454237847225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45938.454237847225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45938.454237847225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45938.454237847225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45938.454237847225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45938.454237847225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45938.454237847225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45938.454237847225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45938.454237847225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45938.454237847225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45938.454237847225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45938.454237847225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45938.454237847225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45938.454237847225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45938.454237847225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45938.454237847225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45938.454237847225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45938.454237847225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45938.454237847225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45938.454237847225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45938.454237847225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45938.454237847225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45938.454237847225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45938.454237847225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45938.454237847225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45938.454237847225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45938.454237847225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45938.454237847225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45938.454237847225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45938.454237847225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45938.454237847225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45938.454237847225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45938.454237847225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45938.454237847225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45938.454237847225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45938.454237847225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45938.454237847225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45938.454237847225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45938.454237847225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45938.454237847225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45938.454237847225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45938.454237847225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45938.454237847225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45938.454237847225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45938.454237847225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45938.454237847225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45938.454237847225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45938.454237847225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45938.454237847225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45938.454237847225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45938.454237847225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45938.454237847225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45938.454237847225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45938.454237847225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45938.454237847225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45938.454237847225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45938.454237847225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45938.454237847225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45938.454237847225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45938.454237847225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45938.454237847225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45938.454237847225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45938.454237847225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45938.454237847225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45938.454237847225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45938.454237847225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45938.454237847225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45938.454237847225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45938.454237847225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45938.454237847225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45938.454237847225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45938.454237847225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45938.454237847225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45938.454237847225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45938.454237847225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45938.454237847225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45938.454237847225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45938.454237847225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45938.454237847225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45938.454237847225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45938.454237847225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45938.454237847225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45938.454237847225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45938.454237847225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45938.454237847225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45938.454237847225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45938.454237847225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45938.454237847225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45938.454237847225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45938.454237847225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45938.454237847225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45938.454237847225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45938.454237847225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45938.454237847225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45938.454237847225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45938.454237847225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45938.454237847225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45938.454237847225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45938.454237847225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45938.454237847225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45938.454237847225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45938.454237847225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45938.454237847225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45938.454237847225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45938.454237847225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45938.454237847225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45938.454237847225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45938.454237847225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45938.454237847225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45938.454237847225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45938.454237847225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45938.454237847225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45938.454237847225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45938.454237847225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45938.454237847225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45938.454237847225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45938.454237847225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45938.454237847225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45938.454237847225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45938.454237847225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45938.454237847225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45938.454237847225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45938.454237847225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45938.454237847225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45938.454237847225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45938.454237847225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45938.454237847225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45938.454237847225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45938.454237847225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45938.454237847225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45938.454237847225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45938.454237847225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45938.454237847225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45938.454237847225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45938.454237847225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45938.454237847225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45938.454237847225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45938.454237847225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45938.454237847225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45938.454237847225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45938.454237847225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45938.454237847225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45938.454237847225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45938.454237847225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45938.454237847225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45938.454237847225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45938.454237847225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45938.454237847225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45938.454237847225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45938.454237847225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45938.454237847225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45938.454237847225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45938.454237847225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45938.454237847225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45938.454237847225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45938.454237847225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45938.454237847225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45938.454237847225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45938.454237847225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45938.454237847225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45938.454237847225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45938.454237847225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45938.454237847225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45938.454237847225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45938.454237847225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45938.454237847225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45938.454237847225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45938.454237847225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45938.454237847225</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45938.454237847225</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45938.454237847225</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45938.454237847225</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45938.454237847225</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tabSelected="1" workbookViewId="0">
      <selection activeCell="F4" sqref="F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1.7964699080039281E-2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45938.454237847225</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45938.454237847225</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45938.454237847225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45938.454237847225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45938.454237847225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45938.454237847225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45938.454237847225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45938.454237847225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45938.454237847225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45938.454237847225</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45938.454237847225</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45938.454237847225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45938.454237847225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45938.454237847225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45938.454237847225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45938.454237847225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45938.454237847225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45938.454237847225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45938.454237847225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45938.454237847225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45938.454237847225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45938.454237847225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45938.454237847225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45938.454237847225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45938.454237847225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45938.454237847225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45938.454237847225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45938.454237847225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45938.454237847225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45938.454237847225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45938.454237847225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45938.454237847225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45938.454237847225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45938.454237847225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45938.454237847225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45938.454237847225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45938.454237847225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45938.454237847225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45938.454237847225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45938.454237847225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45938.454237847225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45938.454237847225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45938.454237847225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45938.454237847225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45938.454237847225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45938.454237847225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45938.454237847225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45938.454237847225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45938.454237847225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45938.454237847225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45938.454237847225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45938.454237847225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45938.454237847225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45938.454237847225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45938.454237847225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45938.454237847225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45938.454237847225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45938.454237847225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45938.454237847225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45938.454237847225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45938.454237847225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45938.454237847225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45938.454237847225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45938.454237847225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45938.454237847225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45938.454237847225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45938.454237847225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45938.454237847225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45938.454237847225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45938.454237847225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45938.454237847225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45938.454237847225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45938.454237847225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45938.454237847225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45938.454237847225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45938.454237847225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45938.454237847225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45938.454237847225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45938.454237847225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45938.454237847225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45938.454237847225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45938.454237847225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45938.454237847225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45938.454237847225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45938.454237847225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45938.454237847225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45938.454237847225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45938.454237847225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45938.454237847225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45938.454237847225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45938.454237847225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45938.454237847225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45938.454237847225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45938.454237847225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45938.454237847225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45938.454237847225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45938.454237847225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45938.454237847225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45938.454237847225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45938.454237847225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45938.454237847225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45938.454237847225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45938.454237847225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45938.454237847225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45938.454237847225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45938.454237847225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45938.454237847225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45938.454237847225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45938.454237847225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45938.454237847225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45938.454237847225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45938.454237847225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45938.454237847225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45938.454237847225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45938.454237847225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45938.454237847225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45938.454237847225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45938.454237847225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45938.454237847225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45938.454237847225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45938.454237847225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45938.454237847225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45938.454237847225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45938.454237847225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45938.454237847225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45938.454237847225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45938.454237847225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45938.454237847225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45938.454237847225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45938.454237847225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45938.454237847225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45938.454237847225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45938.454237847225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45938.454237847225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45938.454237847225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45938.454237847225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45938.454237847225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45938.454237847225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45938.454237847225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45938.454237847225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45938.454237847225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45938.454237847225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45938.454237847225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45938.454237847225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45938.454237847225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45938.454237847225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45938.454237847225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45938.454237847225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45938.454237847225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45938.454237847225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45938.454237847225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45938.454237847225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45938.454237847225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45938.454237847225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45938.454237847225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45938.454237847225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45938.454237847225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45938.454237847225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45938.454237847225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45938.454237847225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45938.454237847225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45938.454237847225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45938.454237847225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45938.454237847225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45938.454237847225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45938.454237847225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45938.454237847225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45938.454237847225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45938.454237847225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45938.454237847225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45938.454237847225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45938.454237847225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45938.454237847225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45938.454237847225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45938.454237847225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45938.454237847225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45938.454237847225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45938.454237847225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45938.454237847225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45938.454237847225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45938.454237847225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45938.454237847225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45938.454237847225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45938.454237847225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45938.454237847225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45938.454237847225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45938.454237847225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45938.454237847225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45938.454237847225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45938.454237847225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45938.454237847225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45938.454237847225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45938.454237847225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45938.454237847225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45938.454237847225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45938.454237847225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45938.454237847225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45938.454237847225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45938.454237847225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45938.454237847225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45938.454237847225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45938.454237847225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45938.454237847225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45938.454237847225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45938.454237847225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45938.454237847225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45938.454237847225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45938.454237847225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45938.454237847225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45938.454237847225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45938.454237847225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45938.454237847225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45938.454237847225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45938.454237847225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45938.454237847225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45938.454237847225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45938.454237847225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45938.454237847225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45938.454237847225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45938.454237847225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45938.454237847225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45938.454237847225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45938.454237847225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45938.454237847225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45938.454237847225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45938.454237847225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45938.454237847225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45938.454237847225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45938.454237847225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45938.454237847225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45938.454237847225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45938.454237847225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45938.454237847225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45938.454237847225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45938.454237847225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45938.454237847225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45938.454237847225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45938.454237847225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45938.454237847225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45938.454237847225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45938.454237847225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45938.454237847225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45938.454237847225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45938.454237847225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45938.454237847225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45938.454237847225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45938.454237847225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45938.454237847225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45938.454237847225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45938.454237847225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45938.454237847225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45938.454237847225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45938.454237847225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45938.454237847225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45938.454237847225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45938.454237847225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45938.454237847225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45938.454237847225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45938.454237847225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45938.454237847225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45938.454237847225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45938.454237847225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45938.454237847225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45938.454237847225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45938.454237847225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45938.454237847225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45938.454237847225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45938.454237847225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45938.454237847225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45938.454237847225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45938.454237847225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45938.454237847225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45938.454237847225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45938.454237847225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45938.454237847225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45938.454237847225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45938.454237847225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45938.454237847225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45938.454237847225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45938.454237847225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45938.454237847225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45938.454237847225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45938.454237847225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45938.454237847225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45938.454237847225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45938.454237847225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45938.454237847225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45938.454237847225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45938.454237847225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45938.454237847225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45938.454237847225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45938.454237847225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45938.454237847225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45938.454237847225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45938.454237847225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45938.454237847225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45938.454237847225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45938.454237847225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45938.454237847225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45938.454237847225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45938.454237847225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45938.454237847225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45938.454237847225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45938.454237847225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45938.454237847225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45938.454237847225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45938.454237847225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45938.454237847225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45938.454237847225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45938.454237847225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45938.454237847225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45938.454237847225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45938.454237847225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45938.454237847225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45938.454237847225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45938.454237847225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45938.454237847225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45938.454237847225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45938.454237847225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45938.454237847225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45938.454237847225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45938.454237847225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45938.454237847225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45938.454237847225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45938.454237847225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45938.454237847225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45938.454237847225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45938.454237847225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45938.454237847225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45938.454237847225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45938.454237847225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45938.454237847225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45938.454237847225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45938.454237847225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45938.454237847225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45938.454237847225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45938.454237847225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45938.454237847225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45938.454237847225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45938.454237847225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45938.454237847225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45938.454237847225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45938.454237847225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45938.454237847225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45938.454237847225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45938.454237847225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45938.454237847225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45938.454237847225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45938.454237847225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45938.454237847225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45938.454237847225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45938.454237847225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45938.454237847225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45938.454237847225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45938.454237847225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45938.454237847225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45938.454237847225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45938.454237847225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45938.454237847225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45938.454237847225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45938.454237847225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45938.454237847225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45938.454237847225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45938.454237847225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45938.454237847225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45938.454237847225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45938.454237847225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45938.454237847225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45938.454237847225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45938.454237847225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45938.454237847225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45938.454237847225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45938.454237847225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45938.454237847225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45938.454237847225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45938.454237847225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45938.454237847225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45938.454237847225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45938.454237847225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45938.454237847225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45938.454237847225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45938.454237847225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45938.454237847225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45938.454237847225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45938.454237847225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45938.454237847225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45938.454237847225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45938.454237847225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45938.454237847225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45938.454237847225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45938.454237847225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45938.454237847225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45938.454237847225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45938.454237847225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45938.454237847225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45938.454237847225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45938.454237847225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45938.454237847225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45938.454237847225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45938.454237847225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45938.454237847225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45938.454237847225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45938.454237847225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45938.454237847225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45938.454237847225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45938.454237847225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45938.454237847225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45938.454237847225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45938.454237847225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45938.454237847225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45938.454237847225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45938.454237847225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45938.454237847225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45938.454237847225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45938.454237847225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45938.454237847225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45938.454237847225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45938.454237847225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45938.454237847225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45938.454237847225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45938.454237847225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45938.454237847225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45938.454237847225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45938.454237847225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45938.454237847225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45938.454237847225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45938.454237847225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45938.454237847225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45938.454237847225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45938.454237847225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45938.454237847225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45938.454237847225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45938.454237847225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45938.454237847225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45938.454237847225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45938.454237847225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45938.454237847225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45938.454237847225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45938.454237847225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45938.454237847225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45938.454237847225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45938.454237847225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45938.454237847225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45938.454237847225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45938.454237847225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45938.454237847225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45938.454237847225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45938.454237847225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45938.454237847225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45938.454237847225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45938.454237847225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45938.454237847225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45938.454237847225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45938.454237847225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45938.454237847225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45938.454237847225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45938.454237847225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45938.454237847225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45938.454237847225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45938.454237847225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45938.454237847225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45938.454237847225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45938.454237847225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45938.454237847225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45938.454237847225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45938.454237847225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45938.454237847225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45938.454237847225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45938.454237847225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45938.454237847225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45938.454237847225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45938.454237847225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45938.454237847225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45938.454237847225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45938.454237847225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45938.454237847225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45938.454237847225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45938.454237847225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45938.454237847225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45938.454237847225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45938.454237847225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45938.454237847225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45938.454237847225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45938.454237847225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45938.454237847225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45938.454237847225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45938.454237847225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45938.454237847225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45938.454237847225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45938.454237847225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45938.454237847225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45938.454237847225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45938.454237847225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45938.454237847225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45938.454237847225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45938.454237847225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45938.454237847225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45938.454237847225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45938.454237847225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45938.454237847225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45938.454237847225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45938.454237847225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45938.454237847225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45938.454237847225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45938.454237847225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45938.454237847225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45938.454237847225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45938.454237847225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45938.454237847225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45938.454237847225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45938.454237847225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45938.454237847225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45938.454237847225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45938.454237847225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45938.454237847225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45938.454237847225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45938.454237847225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45938.454237847225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45938.454237847225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45938.454237847225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45938.454237847225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45938.454237847225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45938.454237847225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45938.454237847225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45938.454237847225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45938.454237847225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45938.454237847225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45938.454237847225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45938.454237847225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45938.454237847225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45938.454237847225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45938.454237847225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45938.454237847225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45938.454237847225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45938.454237847225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45938.454237847225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45938.454237847225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45938.454237847225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45938.454237847225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45938.454237847225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45938.454237847225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45938.454237847225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45938.454237847225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45938.454237847225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45938.454237847225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45938.454237847225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45938.454237847225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45938.454237847225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45938.454237847225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45938.454237847225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45938.454237847225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45938.454237847225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45938.454237847225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45938.454237847225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45938.454237847225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45938.454237847225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45938.454237847225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45938.454237847225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45938.454237847225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45938.454237847225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45938.454237847225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45938.454237847225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45938.454237847225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45938.454237847225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45938.454237847225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45938.454237847225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45938.454237847225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45938.454237847225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45938.454237847225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45938.454237847225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45938.454237847225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45938.454237847225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45938.454237847225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45938.454237847225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45938.454237847225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45938.454237847225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45938.454237847225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45938.454237847225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45938.454237847225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45938.454237847225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45938.454237847225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45938.454237847225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45938.454237847225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45938.454237847225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45938.454237847225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45938.454237847225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45938.454237847225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45938.454237847225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45938.454237847225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45938.454237847225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45938.454237847225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45938.454237847225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45938.454237847225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45938.454237847225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45938.454237847225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45938.454237847225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45938.454237847225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45938.454237847225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45938.454237847225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45938.454237847225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45938.454237847225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45938.454237847225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45938.454237847225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45938.454237847225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45938.454237847225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45938.454237847225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45938.454237847225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45938.454237847225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45938.454237847225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45938.454237847225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45938.454237847225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45938.454237847225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45938.454237847225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45938.454237847225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45938.454237847225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45938.454237847225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45938.454237847225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45938.454237847225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45938.454237847225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45938.454237847225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45938.454237847225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45938.454237847225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45938.454237847225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45938.454237847225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45938.454237847225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45938.454237847225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45938.454237847225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45938.454237847225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45938.454237847225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45938.454237847225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45938.454237847225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45938.454237847225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45938.454237847225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45938.454237847225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45938.454237847225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45938.454237847225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45938.454237847225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45938.454237847225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45938.454237847225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45938.454237847225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45938.454237847225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45938.454237847225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45938.454237847225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45938.454237847225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45938.454237847225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45938.454237847225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45938.454237847225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45938.454237847225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45938.454237847225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45938.454237847225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45938.454237847225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45938.454237847225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45938.454237847225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45938.454237847225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45938.454237847225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45938.454237847225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45938.454237847225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45938.454237847225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45938.454237847225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45938.454237847225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45938.454237847225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45938.454237847225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45938.454237847225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45938.454237847225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45938.454237847225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45938.454237847225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45938.454237847225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45938.454237847225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45938.454237847225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45938.454237847225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45938.454237847225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45938.454237847225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45938.454237847225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45938.454237847225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45938.454237847225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45938.454237847225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45938.454237847225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45938.454237847225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45938.454237847225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45938.454237847225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45938.454237847225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45938.454237847225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45938.454237847225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45938.454237847225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45938.454237847225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45938.454237847225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45938.454237847225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45938.454237847225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45938.454237847225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45938.454237847225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45938.454237847225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45938.454237847225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45938.454237847225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45938.454237847225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45938.454237847225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45938.454237847225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45938.454237847225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45938.454237847225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45938.454237847225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45938.454237847225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45938.454237847225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45938.454237847225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45938.454237847225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45938.454237847225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45938.454237847225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45938.454237847225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45938.454237847225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45938.454237847225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45938.454237847225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45938.454237847225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45938.454237847225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45938.454237847225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45938.454237847225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45938.454237847225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45938.454237847225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45938.454237847225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45938.454237847225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45938.454237847225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45938.454237847225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45938.454237847225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45938.454237847225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45938.454237847225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45938.454237847225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45938.454237847225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45938.454237847225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45938.454237847225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45938.454237847225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45938.454237847225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45938.454237847225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45938.454237847225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45938.454237847225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45938.454237847225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45938.454237847225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45938.454237847225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45938.454237847225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45938.454237847225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45938.454237847225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45938.454237847225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45938.454237847225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45938.454237847225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45938.454237847225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45938.454237847225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45938.454237847225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45938.454237847225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45938.454237847225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45938.454237847225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45938.454237847225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45938.454237847225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45938.454237847225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45938.454237847225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45938.454237847225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45938.454237847225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45938.454237847225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45938.454237847225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45938.454237847225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45938.454237847225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45938.454237847225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45938.454237847225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45938.454237847225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45938.454237847225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45938.454237847225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45938.454237847225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45938.454237847225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45938.454237847225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45938.454237847225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45938.454237847225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45938.454237847225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45938.454237847225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45938.454237847225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45938.454237847225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45938.454237847225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45938.454237847225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45938.454237847225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45938.454237847225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45938.454237847225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45938.454237847225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45938.454237847225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45938.454237847225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45938.454237847225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45938.454237847225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45938.454237847225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45938.454237847225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45938.454237847225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45938.454237847225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45938.454237847225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45938.454237847225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45938.454237847225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45938.454237847225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45938.454237847225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45938.454237847225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45938.454237847225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45938.454237847225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45938.454237847225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45938.454237847225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45938.454237847225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45938.454237847225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45938.454237847225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45938.454237847225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45938.454237847225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45938.454237847225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45938.454237847225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45938.454237847225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45938.454237847225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45938.454237847225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45938.454237847225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45938.454237847225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45938.454237847225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45938.454237847225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45938.454237847225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45938.454237847225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45938.454237847225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45938.454237847225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45938.454237847225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45938.454237847225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45938.454237847225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45938.454237847225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45938.454237847225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45938.454237847225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45938.454237847225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45938.454237847225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45938.454237847225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45938.454237847225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45938.454237847225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45938.454237847225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45938.454237847225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45938.454237847225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45938.454237847225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45938.454237847225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45938.454237847225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45938.454237847225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45938.454237847225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45938.454237847225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45938.454237847225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45938.454237847225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45938.454237847225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45938.454237847225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45938.454237847225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45938.454237847225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45938.454237847225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45938.454237847225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45938.454237847225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45938.454237847225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45938.454237847225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45938.454237847225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45938.454237847225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45938.454237847225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45938.454237847225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45938.454237847225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45938.454237847225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45938.454237847225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45938.454237847225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45938.454237847225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45938.454237847225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45938.454237847225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45938.454237847225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45938.454237847225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45938.454237847225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45938.454237847225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45938.454237847225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45938.454237847225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45938.454237847225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45938.454237847225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45938.454237847225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45938.454237847225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45938.454237847225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45938.454237847225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45938.454237847225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45938.454237847225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45938.454237847225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45938.454237847225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45938.454237847225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45938.454237847225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45938.454237847225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45938.454237847225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45938.454237847225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45938.454237847225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45938.454237847225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45938.454237847225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45938.454237847225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45938.454237847225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45938.454237847225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45938.454237847225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45938.454237847225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45938.454237847225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45938.454237847225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45938.454237847225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45938.454237847225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45938.454237847225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45938.454237847225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45938.454237847225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45938.454237847225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45938.454237847225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45938.454237847225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45938.454237847225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45938.454237847225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45938.454237847225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45938.454237847225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45938.454237847225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45938.454237847225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45938.454237847225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45938.454237847225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45938.454237847225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45938.454237847225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45938.454237847225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45938.454237847225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45938.454237847225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45938.454237847225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45938.454237847225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45938.454237847225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45938.454237847225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45938.454237847225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45938.454237847225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45938.454237847225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45938.454237847225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45938.454237847225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45938.454237847225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45938.454237847225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45938.454237847225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45938.454237847225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45938.454237847225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45938.454237847225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45938.454237847225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45938.454237847225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45938.454237847225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45938.454237847225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45938.454237847225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45938.454237847225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45938.454237847225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45938.454237847225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45938.454237847225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45938.454237847225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45938.454237847225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45938.454237847225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45938.454237847225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45938.454237847225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45938.454237847225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45938.454237847225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45938.454237847225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45938.454237847225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45938.454237847225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45938.454237847225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45938.454237847225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45938.454237847225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45938.454237847225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45938.454237847225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45938.454237847225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45938.454237847225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45938.454237847225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45938.454237847225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45938.454237847225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45938.454237847225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45938.454237847225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45938.454237847225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45938.454237847225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45938.454237847225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45938.454237847225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45938.454237847225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45938.454237847225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45938.454237847225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45938.454237847225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45938.454237847225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45938.454237847225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45938.454237847225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45938.454237847225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45938.454237847225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45938.454237847225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45938.454237847225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45938.454237847225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45938.454237847225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45938.454237847225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45938.454237847225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45938.454237847225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45938.454237847225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45938.454237847225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45938.454237847225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45938.454237847225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45938.454237847225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45938.454237847225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45938.454237847225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45938.454237847225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45938.454237847225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45938.454237847225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45938.454237847225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45938.454237847225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45938.454237847225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45938.454237847225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45938.454237847225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45938.454237847225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45938.454237847225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45938.454237847225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45938.454237847225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45938.454237847225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45938.454237847225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45938.454237847225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45938.454237847225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45938.454237847225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45938.454237847225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45938.454237847225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45938.454237847225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45938.454237847225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45938.454237847225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45938.454237847225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45938.454237847225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45938.454237847225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45938.454237847225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45938.454237847225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45938.454237847225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45938.454237847225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45938.454237847225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45938.454237847225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45938.454237847225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45938.454237847225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45938.454237847225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45938.454237847225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45938.454237847225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45938.454237847225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45938.454237847225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45938.454237847225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45938.454237847225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45938.454237847225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45938.454237847225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45938.454237847225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45938.454237847225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45938.454237847225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45938.454237847225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45938.454237847225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45938.454237847225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45938.454237847225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45938.454237847225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45938.454237847225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45938.454237847225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45938.454237847225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45938.454237847225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45938.454237847225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45938.454237847225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45938.454237847225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45938.454237847225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45938.454237847225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45938.454237847225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45938.454237847225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45938.454237847225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45938.454237847225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45938.454237847225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45938.454237847225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45938.454237847225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45938.454237847225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45938.454237847225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45938.454237847225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45938.454237847225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45938.454237847225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45938.454237847225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45938.454237847225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45938.454237847225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45938.454237847225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45938.454237847225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45938.454237847225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45938.454237847225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45938.454237847225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45938.454237847225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45938.454237847225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45938.454237847225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45938.454237847225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45938.454237847225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45938.454237847225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45938.454237847225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45938.454237847225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45938.454237847225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45938.454237847225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45938.454237847225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45938.454237847225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45938.454237847225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45938.454237847225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45938.454237847225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45938.454237847225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45938.454237847225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45938.454237847225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45938.454237847225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45938.454237847225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45938.454237847225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45938.454237847225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45938.454237847225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45938.454237847225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45938.454237847225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45938.454237847225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45938.454237847225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45938.454237847225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45938.454237847225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45938.454237847225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45938.454237847225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45938.454237847225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45938.454237847225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45938.454237847225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45938.454237847225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45938.454237847225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45938.454237847225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45938.454237847225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45938.454237847225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45938.454237847225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45938.454237847225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45938.454237847225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45938.454237847225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45938.454237847225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45938.454237847225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45938.454237847225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45938.454237847225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45938.454237847225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45938.454237847225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45938.454237847225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45938.454237847225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45938.454237847225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45938.454237847225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45938.454237847225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45938.454237847225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45938.454237847225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45938.454237847225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45938.454237847225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45938.454237847225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45938.454237847225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45938.454237847225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45938.454237847225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45938.454237847225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45938.454237847225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45938.454237847225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45938.454237847225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45938.454237847225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45938.454237847225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45938.454237847225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45938.454237847225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45938.454237847225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45938.454237847225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45938.454237847225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45938.454237847225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45938.454237847225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45938.454237847225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45938.454237847225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45938.454237847225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45938.454237847225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45938.454237847225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45938.454237847225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45938.454237847225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45938.454237847225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45938.454237847225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45938.454237847225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45938.454237847225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45938.454237847225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45938.454237847225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45938.454237847225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45938.454237847225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45938.454237847225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45938.454237847225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45938.454237847225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45938.454237847225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45938.454237847225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45938.454237847225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45938.454237847225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45938.454237847225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45938.454237847225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45938.454237847225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45938.454237847225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45938.454237847225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45938.454237847225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45938.454237847225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45938.454237847225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45938.454237847225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45938.454237847225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45938.454237847225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45938.454237847225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45938.454237847225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45938.454237847225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45938.454237847225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45938.454237847225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45938.454237847225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45938.454237847225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45938.454237847225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45938.454237847225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45938.454237847225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45938.454237847225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45938.454237847225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45938.454237847225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45938.454237847225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45938.454237847225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45938.454237847225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45938.454237847225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45938.454237847225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45938.454237847225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45938.454237847225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45938.454237847225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45938.454237847225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45938.454237847225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45938.454237847225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45938.454237847225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45938.454237847225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45938.454237847225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45938.454237847225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45938.454237847225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45938.454237847225</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234.97352025462897</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0.77581192129582632</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2</v>
      </c>
      <c r="D4" s="99" t="s">
        <v>34129</v>
      </c>
      <c r="E4" s="130" t="s">
        <v>38964</v>
      </c>
      <c r="F4" s="131">
        <v>45938.380682870367</v>
      </c>
      <c r="G4" s="132">
        <f ca="1">IFERROR(NOW()-F4,"")</f>
        <v>7.3554976857849397E-2</v>
      </c>
      <c r="H4" s="131">
        <v>45938.366342592592</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1</v>
      </c>
      <c r="D5" s="129" t="s">
        <v>35125</v>
      </c>
      <c r="E5" s="130" t="s">
        <v>38964</v>
      </c>
      <c r="F5" s="131">
        <v>45938.431145833332</v>
      </c>
      <c r="G5" s="132">
        <f ca="1">IFERROR(NOW()-F5,"")</f>
        <v>2.3092013892892282E-2</v>
      </c>
      <c r="H5" s="131">
        <v>45938.416932870372</v>
      </c>
      <c r="I5" s="127" t="str">
        <f>IFERROR(VLOOKUP(D5,DB!A:F,6,0),"")</f>
        <v>SCECO</v>
      </c>
      <c r="J5" s="127" t="str">
        <f>IFERROR(VLOOKUP(D5,DB!A:G,7,0),"")</f>
        <v>Dead</v>
      </c>
      <c r="K5" s="134" t="s">
        <v>39064</v>
      </c>
      <c r="L5" s="129" t="str">
        <f>IFERROR(VLOOKUP(D5,DB!A:I,9,0),"")</f>
        <v>Latis</v>
      </c>
    </row>
    <row r="6" spans="1:16" ht="15" customHeight="1">
      <c r="A6" s="127" t="s">
        <v>39065</v>
      </c>
      <c r="B6" s="127" t="str">
        <f>IFERROR(VLOOKUP(D6,DB!A:K,11,0),"")</f>
        <v>R4</v>
      </c>
      <c r="C6" s="128">
        <v>3</v>
      </c>
      <c r="D6" s="129" t="s">
        <v>36502</v>
      </c>
      <c r="E6" s="130" t="s">
        <v>38964</v>
      </c>
      <c r="F6" s="131">
        <v>45938.437106481484</v>
      </c>
      <c r="G6" s="132">
        <f ca="1">IFERROR(NOW()-F6,"")</f>
        <v>1.7131365741079208E-2</v>
      </c>
      <c r="H6" s="131">
        <v>45938.443819444445</v>
      </c>
      <c r="I6" s="127" t="str">
        <f>IFERROR(VLOOKUP(D6,DB!A:F,6,0),"")</f>
        <v>Generator-SG</v>
      </c>
      <c r="J6" s="127" t="str">
        <f>IFERROR(VLOOKUP(D6,DB!A:G,7,0),"")</f>
        <v>Vandalized</v>
      </c>
      <c r="K6" s="134" t="s">
        <v>39064</v>
      </c>
      <c r="L6" s="129" t="str">
        <f>IFERROR(VLOOKUP(D6,DB!A:I,9,0),"")</f>
        <v>Latis</v>
      </c>
    </row>
    <row r="7" spans="1:16" ht="15" customHeight="1">
      <c r="A7" s="127"/>
      <c r="B7" s="127" t="str">
        <f>IFERROR(VLOOKUP(D7,DB!A:K,11,0),"")</f>
        <v/>
      </c>
      <c r="C7" s="128"/>
      <c r="D7" s="129"/>
      <c r="E7" s="130"/>
      <c r="F7" s="131"/>
      <c r="G7" s="132">
        <f ca="1">IFERROR(NOW()-F7,"")</f>
        <v>45938.454237847225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45938.454237847225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45938.454237847225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45938.454237847225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45938.454237847225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45938.454237847225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45938.454237847225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45938.454237847225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45938.454237847225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45938.454237847225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45938.454237847225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45938.454237847225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45938.454237847225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45938.454237847225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45938.454237847225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45938.454237847225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45938.454237847225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45938.454237847225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45938.454237847225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45938.454237847225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45938.454237847225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45938.454237847225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45938.454237847225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45938.454237847225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45938.454237847225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45938.454237847225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45938.454237847225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45938.454237847225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45938.454237847225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45938.454237847225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45938.454237847225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45938.454237847225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45938.454237847225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45938.454237847225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45938.454237847225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45938.454237847225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45938.454237847225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45938.454237847225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45938.454237847225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45938.454237847225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45938.454237847225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45938.454237847225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45938.454237847225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45938.454237847225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45938.454237847225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45938.454237847225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45938.454237847225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45938.454237847225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45938.454237847225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45938.454237847225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45938.454237847225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45938.454237847225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45938.454237847225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45938.454237847225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45938.454237847225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45938.454237847225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45938.454237847225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45938.454237847225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45938.454237847225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45938.454237847225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45938.454237847225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45938.454237847225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45938.454237847225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45938.454237847225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45938.454237847225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45938.454237847225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45938.454237847225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45938.454237847225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45938.454237847225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45938.454237847225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45938.454237847225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45938.454237847225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45938.454237847225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45938.454237847225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45938.454237847225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45938.454237847225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45938.454237847225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45938.454237847225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45938.454237847225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45938.454237847225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45938.454237847225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45938.454237847225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45938.454237847225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45938.454237847225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45938.454237847225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45938.454237847225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45938.454237847225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45938.454237847225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45938.454237847225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45938.454237847225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45938.454237847225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45938.454237847225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45938.454237847225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45938.454237847225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45938.454237847225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45938.454237847225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45938.454237847225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45938.454237847225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45938.454237847225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45938.454237847225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45938.454237847225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45938.454237847225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45938.454237847225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45938.454237847225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45938.454237847225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45938.454237847225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45938.454237847225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45938.454237847225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45938.454237847225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45938.454237847225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45938.454237847225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45938.454237847225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45938.454237847225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45938.454237847225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45938.454237847225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45938.454237847225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45938.454237847225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45938.454237847225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45938.454237847225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45938.454237847225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45938.454237847225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45938.454237847225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45938.454237847225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45938.454237847225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45938.454237847225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45938.454237847225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45938.454237847225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45938.454237847225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45938.454237847225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45938.454237847225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45938.454237847225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45938.454237847225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45938.454237847225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45938.454237847225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45938.454237847225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45938.454237847225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45938.454237847225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45938.454237847225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45938.454237847225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45938.454237847225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45938.454237847225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45938.454237847225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45938.454237847225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45938.454237847225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45938.454237847225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45938.454237847225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45938.454237847225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45938.454237847225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45938.454237847225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45938.454237847225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45938.454237847225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45938.454237847225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45938.454237847225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45938.454237847225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45938.454237847225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45938.454237847225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45938.454237847225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45938.454237847225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45938.454237847225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45938.454237847225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45938.454237847225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45938.454237847225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45938.454237847225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45938.454237847225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45938.454237847225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45938.454237847225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45938.454237847225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45938.454237847225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45938.454237847225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45938.454237847225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45938.454237847225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45938.454237847225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45938.454237847225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45938.454237847225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45938.454237847225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45938.454237847225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45938.454237847225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45938.454237847225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45938.454237847225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45938.454237847225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45938.454237847225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45938.454237847225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45938.454237847225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45938.454237847225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45938.454237847225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45938.454237847225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45938.454237847225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45938.454237847225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45938.454237847225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45938.454237847225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45938.454237847225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45938.454237847225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45938.454237847225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45938.454237847225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45938.454237847225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45938.454237847225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45938.454237847225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45938.454237847225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45938.454237847225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45938.454237847225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45938.454237847225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45938.454237847225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45938.454237847225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45938.454237847225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45938.454237847225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45938.454237847225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45938.454237847225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45938.454237847225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45938.454237847225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45938.454237847225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45938.454237847225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45938.454237847225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45938.454237847225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45938.454237847225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45938.454237847225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45938.454237847225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45938.454237847225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45938.454237847225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45938.454237847225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45938.454237847225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45938.454237847225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45938.454237847225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45938.454237847225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45938.454237847225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45938.454237847225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45938.454237847225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45938.454237847225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45938.454237847225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45938.454237847225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45938.454237847225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45938.454237847225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45938.454237847225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45938.454237847225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45938.454237847225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45938.454237847225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45938.454237847225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45938.454237847225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45938.454237847225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45938.454237847225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45938.454237847225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45938.454237847225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45938.454237847225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45938.454237847225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45938.454237847225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45938.454237847225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45938.454237847225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45938.454237847225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45938.454237847225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45938.454237847225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45938.454237847225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45938.454237847225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45938.454237847225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45938.454237847225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45938.454237847225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45938.454237847225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45938.454237847225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45938.454237847225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45938.454237847225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45938.454237847225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45938.454237847225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45938.454237847225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45938.454237847225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45938.454237847225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45938.454237847225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45938.454237847225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45938.454237847225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45938.454237847225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45938.454237847225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45938.454237847225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45938.454237847225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45938.454237847225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45938.454237847225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45938.454237847225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45938.454237847225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45938.454237847225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45938.454237847225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45938.454237847225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45938.454237847225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45938.454237847225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45938.454237847225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45938.454237847225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45938.454237847225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45938.454237847225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45938.454237847225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45938.454237847225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45938.454237847225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45938.454237847225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45938.454237847225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45938.454237847225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45938.454237847225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45938.454237847225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45938.454237847225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45938.454237847225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45938.454237847225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45938.454237847225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45938.454237847225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45938.454237847225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45938.454237847225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45938.454237847225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45938.454237847225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45938.454237847225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45938.454237847225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45938.454237847225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45938.454237847225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45938.454237847225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45938.454237847225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45938.454237847225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45938.454237847225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45938.454237847225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45938.454237847225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45938.454237847225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45938.454237847225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45938.454237847225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45938.454237847225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45938.454237847225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45938.454237847225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45938.454237847225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45938.454237847225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45938.454237847225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45938.454237847225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45938.454237847225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45938.454237847225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45938.454237847225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45938.454237847225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45938.454237847225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45938.454237847225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45938.454237847225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45938.454237847225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45938.454237847225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45938.454237847225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45938.454237847225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45938.454237847225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45938.454237847225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45938.454237847225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45938.454237847225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45938.454237847225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45938.454237847225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45938.454237847225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45938.454237847225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45938.454237847225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45938.454237847225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45938.454237847225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45938.454237847225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45938.454237847225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45938.454237847225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45938.454237847225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45938.454237847225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45938.454237847225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45938.454237847225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45938.454237847225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45938.454237847225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45938.454237847225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45938.454237847225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45938.454237847225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45938.454237847225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45938.454237847225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45938.454237847225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45938.454237847225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45938.454237847225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45938.454237847225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45938.454237847225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45938.454237847225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45938.454237847225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45938.454237847225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45938.454237847225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45938.454237847225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45938.454237847225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45938.454237847225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45938.454237847225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45938.454237847225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45938.454237847225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45938.454237847225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45938.454237847225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45938.454237847225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45938.454237847225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45938.454237847225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45938.454237847225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45938.454237847225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45938.454237847225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45938.454237847225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45938.454237847225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45938.454237847225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45938.454237847225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45938.454237847225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45938.454237847225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45938.454237847225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45938.454237847225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45938.454237847225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45938.454237847225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45938.454237847225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45938.454237847225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45938.454237847225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45938.454237847225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45938.454237847225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45938.454237847225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45938.454237847225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45938.454237847225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45938.454237847225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45938.454237847225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45938.454237847225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45938.454237847225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45938.454237847225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45938.454237847225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45938.454237847225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45938.454237847225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45938.454237847225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45938.454237847225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45938.454237847225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45938.454237847225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45938.454237847225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45938.454237847225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45938.454237847225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45938.454237847225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45938.454237847225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45938.454237847225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45938.454237847225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45938.454237847225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45938.454237847225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45938.454237847225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45938.454237847225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45938.454237847225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45938.454237847225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45938.454237847225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45938.454237847225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45938.454237847225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45938.454237847225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45938.454237847225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45938.454237847225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45938.454237847225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45938.454237847225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45938.454237847225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45938.454237847225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45938.454237847225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45938.454237847225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45938.454237847225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45938.454237847225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45938.454237847225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45938.454237847225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45938.454237847225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45938.454237847225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45938.454237847225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45938.454237847225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45938.454237847225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45938.454237847225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45938.454237847225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45938.454237847225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45938.454237847225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45938.454237847225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45938.454237847225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45938.454237847225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45938.454237847225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45938.454237847225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45938.454237847225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45938.454237847225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45938.454237847225</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45938.454237847225</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45938.454237847225</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45938.454237847225</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45938.454237847225</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45938.454237847225</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45938.454237847225</v>
      </c>
      <c r="H467" s="131"/>
      <c r="I467" s="127" t="str">
        <f>IFERROR(VLOOKUP(D467,DB!A:F,6,0),"")</f>
        <v/>
      </c>
      <c r="J467" s="127" t="str">
        <f>IFERROR(VLOOKUP(D467,DB!A:G,7,0),"")</f>
        <v/>
      </c>
      <c r="K467" s="134"/>
      <c r="L467" s="129" t="str">
        <f>IFERROR(VLOOKUP(D467,DB!A:I,9,0),"")</f>
        <v/>
      </c>
    </row>
    <row r="468" spans="1:12" ht="15" customHeight="1">
      <c r="A468" s="135"/>
      <c r="B468" s="135" t="str">
        <f>IFERROR(VLOOKUP(D468,DB!A:K,11,0),"")</f>
        <v/>
      </c>
      <c r="C468" s="136"/>
      <c r="D468" s="137"/>
      <c r="E468" s="138"/>
      <c r="F468" s="139"/>
      <c r="G468" s="140">
        <f ca="1">IFERROR(NOW()-F468,"")</f>
        <v>45938.454237847225</v>
      </c>
      <c r="H468" s="139"/>
      <c r="I468" s="135" t="str">
        <f>IFERROR(VLOOKUP(D468,DB!A:F,6,0),"")</f>
        <v/>
      </c>
      <c r="J468" s="135" t="str">
        <f>IFERROR(VLOOKUP(D468,DB!A:G,7,0),"")</f>
        <v/>
      </c>
      <c r="K468" s="141"/>
      <c r="L468" s="137" t="str">
        <f>IFERROR(VLOOKUP(D468,DB!A:I,9,0),"")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5" sqref="A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46.622177662036847</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39043</v>
      </c>
      <c r="F3" s="38">
        <v>45926.188877314817</v>
      </c>
      <c r="G3" s="39">
        <f ca="1">IFERROR(NOW()-F3,"-")</f>
        <v>12.265360532408522</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6</v>
      </c>
      <c r="D4" s="37" t="s">
        <v>37358</v>
      </c>
      <c r="E4" s="37" t="s">
        <v>38964</v>
      </c>
      <c r="F4" s="38">
        <v>45937.987083333333</v>
      </c>
      <c r="G4" s="39">
        <f ca="1">IFERROR(NOW()-F4,"-")</f>
        <v>0.46715451389172813</v>
      </c>
      <c r="H4" s="38">
        <v>45937.842569444445</v>
      </c>
      <c r="I4" s="37" t="str">
        <f>IFERROR(VLOOKUP(D4,DB!A:F,6,0),"")</f>
        <v>Generator-DG</v>
      </c>
      <c r="J4" s="37" t="str">
        <f>IFERROR(VLOOKUP(D4,DB!A:G,7,0),"")</f>
        <v>Good</v>
      </c>
      <c r="K4" s="37" t="s">
        <v>39071</v>
      </c>
      <c r="L4" s="37" t="str">
        <f>IFERROR(VLOOKUP(D4,DB!A:I,9,0),"")</f>
        <v>Latis</v>
      </c>
      <c r="M4" s="125"/>
    </row>
    <row r="5" spans="1:13" ht="15">
      <c r="A5" s="37"/>
      <c r="B5" s="37" t="str">
        <f>IFERROR(VLOOKUP(D5,DB!A:K,11,0),"")</f>
        <v/>
      </c>
      <c r="C5" s="37"/>
      <c r="D5" s="37"/>
      <c r="E5" s="37"/>
      <c r="F5" s="38"/>
      <c r="G5" s="39">
        <f ca="1">IFERROR(NOW()-F5,"-")</f>
        <v>45938.454237847225</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45938.454237847225</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45938.454237847225</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45938.454237847225</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45938.454237847225</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45938.454237847225</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45938.454237847225</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45938.454237847225</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45938.454237847225</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45938.454237847225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45938.454237847225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45938.454237847225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45938.454237847225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45938.454237847225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45938.454237847225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45938.454237847225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45938.454237847225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45938.454237847225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45938.454237847225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45938.454237847225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45938.454237847225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45938.454237847225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45938.454237847225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45938.454237847225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45938.454237847225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45938.454237847225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45938.454237847225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45938.454237847225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45938.454237847225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45938.454237847225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45938.454237847225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45938.454237847225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45938.454237847225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45938.454237847225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45938.454237847225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45938.454237847225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45938.454237847225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45938.454237847225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45938.454237847225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45938.454237847225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45938.454237847225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45938.454237847225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45938.454237847225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45938.454237847225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45938.454237847225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45938.454237847225</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45938.454237847225</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45938.454237847225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45938.454237847225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45938.454237847225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45938.454237847225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45938.454237847225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45938.454237847225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45938.454237847225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45938.454237847225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45938.454237847225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45938.454237847225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45938.454237847225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45938.454237847225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45938.454237847225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45938.454237847225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45938.454237847225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45938.454237847225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45938.454237847225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45938.454237847225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45938.454237847225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45938.454237847225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45938.454237847225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45938.454237847225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45938.454237847225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45938.454237847225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45938.454237847225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45938.454237847225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45938.454237847225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45938.454237847225</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45938.454237847225</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45938.454237847225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45938.454237847225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45938.454237847225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45938.454237847225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45938.454237847225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45938.454237847225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45938.454237847225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45938.454237847225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45938.454237847225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45938.454237847225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45938.454237847225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45938.454237847225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45938.454237847225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45938.454237847225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45938.454237847225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45938.454237847225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45938.454237847225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45938.454237847225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45938.454237847225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45938.454237847225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45938.454237847225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45938.454237847225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45938.454237847225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45938.454237847225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45938.454237847225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45938.454237847225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45938.454237847225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45938.454237847225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45938.454237847225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45938.454237847225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45938.454237847225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45938.454237847225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45938.454237847225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45938.454237847225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45938.454237847225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45938.454237847225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45938.454237847225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45938.454237847225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45938.454237847225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45938.454237847225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45938.454237847225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45938.454237847225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45938.454237847225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45938.454237847225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45938.454237847225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45938.454237847225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45938.454237847225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45938.454237847225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45938.454237847225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45938.454237847225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45938.454237847225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45938.454237847225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45938.454237847225</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45938.454237847225</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9"/>
  <sheetViews>
    <sheetView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39072</v>
      </c>
      <c r="B2" s="151" t="s">
        <v>5398</v>
      </c>
      <c r="C2" s="150">
        <v>1</v>
      </c>
      <c r="D2" s="151" t="s">
        <v>34463</v>
      </c>
      <c r="E2" s="150" t="s">
        <v>39073</v>
      </c>
      <c r="F2" s="152">
        <v>45926.772847222222</v>
      </c>
      <c r="G2" s="153">
        <f ca="1">IFERROR(NOW()-F2,"-")</f>
        <v>11.681390625002678</v>
      </c>
      <c r="H2" s="154">
        <v>45927.449074074102</v>
      </c>
      <c r="I2" s="151" t="str">
        <f>IFERROR(VLOOKUP(D2,DB!A:F,6,0),"")</f>
        <v>SCECO</v>
      </c>
      <c r="J2" s="151" t="str">
        <f>IFERROR(VLOOKUP(D2,DB!A:G,7,0),"")</f>
        <v>Weak</v>
      </c>
      <c r="K2" s="150" t="s">
        <v>39074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45938.454237847225</v>
      </c>
      <c r="H3" s="154">
        <v>45927.987534722219</v>
      </c>
      <c r="I3" s="151" t="str">
        <f>IFERROR(VLOOKUP(D3,DB!A:F,6,0),"")</f>
        <v>SCECO</v>
      </c>
      <c r="J3" s="151" t="str">
        <f>IFERROR(VLOOKUP(D3,DB!A:G,7,0),"")</f>
        <v>Vandalized</v>
      </c>
      <c r="K3" s="150" t="s">
        <v>39075</v>
      </c>
      <c r="L3" s="151" t="str">
        <f>IFERROR(VLOOKUP(D3,DB!A:I,9,0),"")</f>
        <v>Latis</v>
      </c>
    </row>
    <row r="4" spans="1:16383" ht="31.5" customHeight="1">
      <c r="A4" s="150" t="s">
        <v>39076</v>
      </c>
      <c r="B4" s="151" t="s">
        <v>5398</v>
      </c>
      <c r="C4" s="150">
        <v>1</v>
      </c>
      <c r="D4" s="151" t="s">
        <v>32861</v>
      </c>
      <c r="E4" s="150" t="s">
        <v>39073</v>
      </c>
      <c r="F4" s="152">
        <v>45933.880972222221</v>
      </c>
      <c r="G4" s="153">
        <f ca="1">IFERROR(NOW()-F4,"-")</f>
        <v>4.5732656250038417</v>
      </c>
      <c r="H4" s="154">
        <v>45929.455266203702</v>
      </c>
      <c r="I4" s="151" t="str">
        <f>IFERROR(VLOOKUP(D4,DB!A:F,6,0),"")</f>
        <v>SCECO</v>
      </c>
      <c r="J4" s="151" t="str">
        <f>IFERROR(VLOOKUP(D4,DB!A:G,7,0),"")</f>
        <v>In progress</v>
      </c>
      <c r="K4" s="150" t="s">
        <v>39074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39077</v>
      </c>
      <c r="B5" s="151" t="s">
        <v>5398</v>
      </c>
      <c r="C5" s="150">
        <v>1</v>
      </c>
      <c r="D5" s="151" t="s">
        <v>33408</v>
      </c>
      <c r="E5" s="150" t="s">
        <v>38964</v>
      </c>
      <c r="F5" s="152">
        <v>45934.942245370374</v>
      </c>
      <c r="G5" s="153">
        <f ca="1">IFERROR(NOW()-F5,"-")</f>
        <v>3.5119924768514466</v>
      </c>
      <c r="H5" s="154">
        <v>45934.470231481479</v>
      </c>
      <c r="I5" s="151" t="str">
        <f>IFERROR(VLOOKUP(D5,DB!A:F,6,0),"")</f>
        <v>SCECO</v>
      </c>
      <c r="J5" s="151" t="str">
        <f>IFERROR(VLOOKUP(D5,DB!A:G,7,0),"")</f>
        <v>Dead</v>
      </c>
      <c r="K5" s="150" t="s">
        <v>39074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39078</v>
      </c>
      <c r="B6" s="151" t="str">
        <f>IFERROR(VLOOKUP(D6,DB!A:K,11,0),"")</f>
        <v>R6</v>
      </c>
      <c r="C6" s="151">
        <v>1</v>
      </c>
      <c r="D6" s="151" t="s">
        <v>33684</v>
      </c>
      <c r="E6" s="150" t="s">
        <v>39073</v>
      </c>
      <c r="F6" s="156">
        <v>45937.809027777781</v>
      </c>
      <c r="G6" s="153">
        <f ca="1">IFERROR(NOW()-F6,"-")</f>
        <v>0.64520983795955544</v>
      </c>
      <c r="H6" s="156">
        <v>45937.667847222219</v>
      </c>
      <c r="I6" s="151" t="str">
        <f>IFERROR(VLOOKUP(D6,DB!A:F,6,0),"")</f>
        <v>SCECO</v>
      </c>
      <c r="J6" s="151" t="str">
        <f>IFERROR(VLOOKUP(D6,DB!A:G,7,0),"")</f>
        <v>Weak</v>
      </c>
      <c r="K6" s="157" t="s">
        <v>39079</v>
      </c>
      <c r="L6" s="151" t="str">
        <f>IFERROR(VLOOKUP(D6,DB!A:I,9,0),"")</f>
        <v>Latis</v>
      </c>
    </row>
    <row r="7" spans="1:16383" ht="31.5" customHeight="1">
      <c r="A7" s="161" t="s">
        <v>39080</v>
      </c>
      <c r="B7" s="151" t="str">
        <f>IFERROR(VLOOKUP(D7,DB!A:K,11,0),"")</f>
        <v>R6</v>
      </c>
      <c r="C7" s="111">
        <v>1</v>
      </c>
      <c r="D7" s="109" t="s">
        <v>33542</v>
      </c>
      <c r="E7" s="112" t="s">
        <v>38964</v>
      </c>
      <c r="F7" s="113">
        <v>45938.409432870372</v>
      </c>
      <c r="G7" s="81">
        <f ca="1">IFERROR(NOW()-F7,"-")</f>
        <v>4.4804976852901746E-2</v>
      </c>
      <c r="H7" s="113">
        <v>45938.401203703703</v>
      </c>
      <c r="I7" s="109" t="str">
        <f>IFERROR(VLOOKUP(D7,DB!A:F,6,0),"")</f>
        <v>SCECO</v>
      </c>
      <c r="J7" s="108" t="str">
        <f>IFERROR(VLOOKUP(D7,DB!A:G,7,0),"")</f>
        <v>Vandalized</v>
      </c>
      <c r="K7" s="114" t="s">
        <v>39081</v>
      </c>
      <c r="L7" s="115" t="str">
        <f>IFERROR(VLOOKUP(D7,DB!A:I,9,0),"")</f>
        <v>Latis</v>
      </c>
    </row>
    <row r="8" spans="1:16383" ht="31.5" customHeight="1">
      <c r="A8" s="110" t="s">
        <v>39082</v>
      </c>
      <c r="B8" s="151" t="str">
        <f>IFERROR(VLOOKUP(D8,DB!A:K,11,0),"")</f>
        <v>R6</v>
      </c>
      <c r="C8" s="111">
        <v>1</v>
      </c>
      <c r="D8" s="109" t="s">
        <v>37250</v>
      </c>
      <c r="E8" s="112" t="s">
        <v>38964</v>
      </c>
      <c r="F8" s="113"/>
      <c r="G8" s="81">
        <f ca="1">IFERROR(NOW()-F8,"-")</f>
        <v>45938.454237847225</v>
      </c>
      <c r="H8" s="113">
        <v>45938.401192129626</v>
      </c>
      <c r="I8" s="109" t="str">
        <f>IFERROR(VLOOKUP(D8,DB!A:F,6,0),"")</f>
        <v>SCECO</v>
      </c>
      <c r="J8" s="108" t="str">
        <f>IFERROR(VLOOKUP(D8,DB!A:G,7,0),"")</f>
        <v>Vandalized</v>
      </c>
      <c r="K8" s="114" t="s">
        <v>39083</v>
      </c>
      <c r="L8" s="115" t="str">
        <f>IFERROR(VLOOKUP(D8,DB!A:I,9,0),"")</f>
        <v>Latis</v>
      </c>
    </row>
    <row r="9" spans="1:16383" ht="31.5" customHeight="1">
      <c r="A9" s="110" t="s">
        <v>39084</v>
      </c>
      <c r="B9" s="151" t="str">
        <f>IFERROR(VLOOKUP(D9,DB!A:K,11,0),"")</f>
        <v>R6</v>
      </c>
      <c r="C9" s="111">
        <v>1</v>
      </c>
      <c r="D9" s="109" t="s">
        <v>33856</v>
      </c>
      <c r="E9" s="112" t="s">
        <v>39043</v>
      </c>
      <c r="F9" s="113">
        <v>45938.429398148146</v>
      </c>
      <c r="G9" s="81">
        <f ca="1">IFERROR(NOW()-F9,"-")</f>
        <v>2.4839699079166166E-2</v>
      </c>
      <c r="H9" s="113">
        <v>45938.423576388886</v>
      </c>
      <c r="I9" s="109" t="str">
        <f>IFERROR(VLOOKUP(D9,DB!A:F,6,0),"")</f>
        <v>SCECO</v>
      </c>
      <c r="J9" s="108" t="str">
        <f>IFERROR(VLOOKUP(D9,DB!A:G,7,0),"")</f>
        <v>Dead</v>
      </c>
      <c r="K9" s="114" t="s">
        <v>39085</v>
      </c>
      <c r="L9" s="115" t="str">
        <f>IFERROR(VLOOKUP(D9,DB!A:I,9,0),"")</f>
        <v>Latis</v>
      </c>
    </row>
    <row r="10" spans="1:16383" ht="31.5" customHeight="1">
      <c r="A10" s="110"/>
      <c r="B10" s="151" t="str">
        <f>IFERROR(VLOOKUP(D10,DB!A:K,11,0),"")</f>
        <v/>
      </c>
      <c r="C10" s="111"/>
      <c r="D10" s="109"/>
      <c r="E10" s="112"/>
      <c r="F10" s="113"/>
      <c r="G10" s="81">
        <f ca="1">IFERROR(NOW()-F10,"-")</f>
        <v>45938.454237847225</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45938.454237847225</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62"/>
      <c r="E12" s="112"/>
      <c r="F12" s="113"/>
      <c r="G12" s="81">
        <f ca="1">IFERROR(NOW()-F12,"-")</f>
        <v>45938.454237847225</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49"/>
      <c r="E13" s="112"/>
      <c r="F13" s="113"/>
      <c r="G13" s="81">
        <f ca="1">IFERROR(NOW()-F13,"-")</f>
        <v>45938.454237847225</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45938.454237847225</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45938.454237847225</v>
      </c>
      <c r="H15" s="113"/>
      <c r="I15" s="109" t="str">
        <f>IFERROR(VLOOKUP(D15,DB!A:F,6,0),"")</f>
        <v/>
      </c>
      <c r="J15" s="108" t="str">
        <f>IFERROR(VLOOKUP(D15,DB!A:G,7,0),"")</f>
        <v/>
      </c>
      <c r="K15" s="114"/>
      <c r="L15" s="115" t="str">
        <f>IFERROR(VLOOKUP(D15,DB!A:I,9,0),"")</f>
        <v/>
      </c>
    </row>
    <row r="16" spans="1:16383" ht="31.5" customHeight="1">
      <c r="A16" s="110"/>
      <c r="B16" s="151" t="str">
        <f>IFERROR(VLOOKUP(D16,DB!A:K,11,0),"")</f>
        <v/>
      </c>
      <c r="C16" s="111"/>
      <c r="D16" s="109"/>
      <c r="E16" s="112"/>
      <c r="F16" s="113"/>
      <c r="G16" s="81">
        <f ca="1">IFERROR(NOW()-F16,"-")</f>
        <v>45938.454237847225</v>
      </c>
      <c r="H16" s="113"/>
      <c r="I16" s="109" t="str">
        <f>IFERROR(VLOOKUP(D16,DB!A:F,6,0),"")</f>
        <v/>
      </c>
      <c r="J16" s="108" t="str">
        <f>IFERROR(VLOOKUP(D16,DB!A:G,7,0),"")</f>
        <v/>
      </c>
      <c r="K16" s="114"/>
      <c r="L16" s="115" t="str">
        <f>IFERROR(VLOOKUP(D16,DB!A:I,9,0),"")</f>
        <v/>
      </c>
    </row>
    <row r="17" spans="1:12" ht="31.5" customHeight="1">
      <c r="A17" s="110"/>
      <c r="B17" s="151" t="str">
        <f>IFERROR(VLOOKUP(D17,DB!A:K,11,0),"")</f>
        <v/>
      </c>
      <c r="C17" s="111"/>
      <c r="D17" s="109"/>
      <c r="E17" s="112"/>
      <c r="F17" s="113"/>
      <c r="G17" s="81">
        <f ca="1">IFERROR(NOW()-F17,"-")</f>
        <v>45938.454237847225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45938.454237847225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45938.454237847225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45938.454237847225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45938.454237847225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45938.454237847225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45938.454237847225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45938.454237847225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45938.454237847225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45938.454237847225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45938.454237847225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45938.454237847225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45938.454237847225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45938.454237847225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45938.454237847225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45938.454237847225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45938.454237847225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45938.454237847225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45938.454237847225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45938.454237847225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45938.454237847225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45938.454237847225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45938.454237847225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45938.454237847225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45938.454237847225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45938.454237847225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45938.454237847225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45938.454237847225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45938.454237847225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45938.454237847225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45938.454237847225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45938.454237847225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45938.454237847225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45938.454237847225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45938.454237847225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45938.454237847225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45938.454237847225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45938.454237847225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45938.454237847225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45938.454237847225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45938.454237847225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45938.454237847225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45938.454237847225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45938.454237847225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45938.454237847225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45938.454237847225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45938.454237847225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45938.454237847225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45938.454237847225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45938.454237847225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45938.454237847225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45938.454237847225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45938.454237847225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45938.454237847225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45938.454237847225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45938.454237847225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45938.454237847225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45938.454237847225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45938.454237847225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45938.454237847225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45938.454237847225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45938.454237847225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45938.454237847225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45938.454237847225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45938.454237847225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45938.454237847225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45938.454237847225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45938.454237847225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45938.454237847225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45938.454237847225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45938.454237847225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45938.454237847225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45938.454237847225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45938.454237847225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45938.454237847225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45938.454237847225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45938.454237847225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45938.454237847225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45938.454237847225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45938.454237847225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45938.454237847225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45938.454237847225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45938.454237847225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45938.454237847225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45938.454237847225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45938.454237847225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45938.454237847225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45938.454237847225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45938.454237847225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45938.454237847225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45938.454237847225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45938.454237847225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45938.454237847225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45938.454237847225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45938.454237847225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45938.454237847225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45938.454237847225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45938.454237847225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45938.454237847225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45938.454237847225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45938.454237847225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45938.454237847225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45938.454237847225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45938.454237847225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45938.454237847225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45938.454237847225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45938.454237847225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45938.454237847225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45938.454237847225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45938.454237847225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45938.454237847225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45938.454237847225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45938.454237847225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45938.454237847225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45938.454237847225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45938.454237847225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45938.454237847225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45938.454237847225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45938.454237847225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45938.454237847225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45938.454237847225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45938.454237847225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45938.454237847225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45938.454237847225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45938.454237847225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45938.454237847225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45938.454237847225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45938.454237847225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45938.454237847225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45938.454237847225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45938.454237847225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45938.454237847225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45938.454237847225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45938.454237847225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45938.454237847225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45938.454237847225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45938.454237847225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45938.454237847225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45938.454237847225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45938.454237847225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45938.454237847225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45938.454237847225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45938.454237847225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45938.454237847225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45938.454237847225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45938.454237847225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45938.454237847225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45938.454237847225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45938.454237847225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45938.454237847225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45938.454237847225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45938.454237847225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45938.454237847225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45938.454237847225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45938.454237847225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45938.454237847225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45938.454237847225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45938.454237847225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45938.454237847225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45938.454237847225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45938.454237847225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45938.454237847225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45938.454237847225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45938.454237847225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45938.454237847225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45938.454237847225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45938.454237847225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45938.454237847225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45938.454237847225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45938.454237847225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45938.454237847225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45938.454237847225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45938.454237847225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45938.454237847225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45938.454237847225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45938.454237847225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45938.454237847225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45938.454237847225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45938.454237847225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45938.454237847225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45938.454237847225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45938.454237847225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45938.454237847225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45938.454237847225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45938.454237847225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45938.454237847225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45938.454237847225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45938.454237847225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45938.454237847225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45938.454237847225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45938.454237847225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45938.454237847225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45938.454237847225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45938.454237847225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45938.454237847225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45938.454237847225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45938.454237847225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45938.454237847225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45938.454237847225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45938.454237847225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45938.454237847225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45938.454237847225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45938.454237847225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45938.454237847225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45938.454237847225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45938.454237847225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45938.454237847225</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45938.454237847225</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45938.454237847225</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45938.454237847225</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45938.454237847225</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45938.454237847225</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45938.454237847225</v>
      </c>
      <c r="H229" s="113"/>
      <c r="I229" s="109" t="str">
        <f>IFERROR(VLOOKUP(D229,DB!A:F,6,0),"")</f>
        <v/>
      </c>
      <c r="J229" s="108" t="str">
        <f>IFERROR(VLOOKUP(D229,DB!A:G,7,0),"")</f>
        <v/>
      </c>
      <c r="K229" s="114"/>
      <c r="L229" s="115" t="str">
        <f>IFERROR(VLOOKUP(D229,DB!A:I,9,0),"")</f>
        <v/>
      </c>
    </row>
  </sheetData>
  <dataValidations count="2">
    <dataValidation allowBlank="1" showInputMessage="1" showErrorMessage="1" sqref="E1" xr:uid="{380493DB-286A-4683-AF55-C78F04945A49}"/>
    <dataValidation type="list" allowBlank="1" showInputMessage="1" showErrorMessage="1" sqref="E3 E5 E7:E2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2025-10-08T07:54:06Z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