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50" documentId="13_ncr:1_{F6CB121F-512D-4AA6-A0C1-0FB36C537598}" xr6:coauthVersionLast="47" xr6:coauthVersionMax="47" xr10:uidLastSave="{D75B1872-C49C-4ED4-967E-A436DA10BC69}"/>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4" l="1"/>
  <c r="G18" i="4"/>
  <c r="G1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I17" i="4"/>
  <c r="J17" i="4"/>
  <c r="L17" i="4"/>
  <c r="B18" i="4"/>
  <c r="I18" i="4"/>
  <c r="J18" i="4"/>
  <c r="L18" i="4"/>
  <c r="B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<sst xmlns="http://schemas.openxmlformats.org/spreadsheetml/2006/main" count="178604" uniqueCount="39085">
  <si>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</si>
  <si>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</si>
  <si>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</si>
  <si>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</si>
  <si>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</si>
  <si>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</si>
  <si>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</si>
  <si>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</si>
  <si>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</si>
  <si>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</si>
  <si>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</si>
  <si>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</si>
  <si>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</si>
  <si>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</si>
  <si>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</si>
  <si>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</si>
  <si>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</si>
  <si>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</si>
  <si>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</si>
  <si>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</si>
  <si>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</si>
  <si>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</si>
  <si>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</si>
  <si>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</si>
  <si>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</si>
  <si>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</si>
  <si>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</si>
  <si>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</si>
  <si>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</si>
  <si>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</si>
  <si>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</si>
  <si>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</si>
  <si>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</si>
  <si>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</si>
  <si>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</si>
  <si>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</si>
  <si>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</si>
  <si>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</si>
  <si>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</si>
  <si>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</si>
  <si>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</si>
  <si>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</si>
  <si>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</si>
  <si>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</si>
  <si>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</si>
  <si>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</si>
  <si>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</si>
  <si>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</si>
  <si>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</si>
  <si>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</si>
  <si>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</si>
  <si>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</si>
  <si>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</si>
  <si>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</si>
  <si>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</si>
  <si>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</si>
  <si>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</si>
  <si>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</si>
  <si>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</si>
  <si>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</si>
  <si>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</si>
  <si>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</si>
  <si>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</si>
  <si>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</si>
  <si>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</si>
  <si>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</si>
  <si>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</si>
  <si>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</si>
  <si>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</si>
  <si>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</si>
  <si>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</si>
  <si>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</si>
  <si>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</si>
  <si>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</si>
  <si>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</si>
  <si>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</si>
  <si>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</si>
  <si>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</si>
  <si>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</si>
  <si>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</si>
  <si>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</si>
  <si>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</si>
  <si>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</si>
  <si>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</si>
  <si>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</si>
  <si>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</si>
  <si>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</si>
  <si>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</si>
  <si>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</si>
  <si>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</si>
  <si>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</si>
  <si>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</si>
  <si>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</si>
  <si>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</si>
  <si>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</si>
  <si>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</si>
  <si>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</si>
  <si>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</si>
  <si>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</si>
  <si>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</si>
  <si>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</si>
  <si>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</si>
  <si>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</si>
  <si>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</si>
  <si>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</si>
  <si>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</si>
  <si>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</si>
  <si>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</si>
  <si>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</si>
  <si>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</si>
  <si>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</si>
  <si>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</si>
  <si>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</si>
  <si>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</si>
  <si>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</si>
  <si>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</si>
  <si>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</si>
  <si>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</si>
  <si>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</si>
  <si>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</si>
  <si>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</si>
  <si>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</si>
  <si>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</si>
  <si>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</si>
  <si>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</si>
  <si>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</si>
  <si>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</si>
  <si>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</si>
  <si>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</si>
  <si>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</si>
  <si>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</si>
  <si>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</si>
  <si>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</si>
  <si>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</si>
  <si>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</si>
  <si>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</si>
  <si>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</si>
  <si>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</si>
  <si>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</si>
  <si>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</si>
  <si>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</si>
  <si>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</si>
  <si>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</si>
  <si>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</si>
  <si>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</si>
  <si>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</si>
  <si>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</si>
  <si>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</si>
  <si>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</si>
  <si>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</si>
  <si>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</si>
  <si>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</si>
  <si>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</si>
  <si>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</si>
  <si>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</si>
  <si>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</si>
  <si>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</si>
  <si>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</si>
  <si>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</si>
  <si>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</si>
  <si>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</si>
  <si>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</si>
  <si>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</si>
  <si>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</si>
  <si>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</si>
  <si>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</si>
  <si>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</si>
  <si>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</si>
  <si>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</si>
  <si>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</si>
  <si>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</si>
  <si>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</si>
  <si>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</si>
  <si>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</si>
  <si>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</si>
  <si>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</si>
  <si>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</si>
  <si>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</si>
  <si>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</si>
  <si>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</si>
  <si>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</si>
  <si>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</si>
  <si>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</si>
  <si>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</si>
  <si>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</si>
  <si>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</si>
  <si>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</si>
  <si>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</si>
  <si>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</si>
  <si>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</si>
  <si>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</si>
  <si>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</si>
  <si>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</si>
  <si>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</si>
  <si>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</si>
  <si>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</si>
  <si>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</si>
  <si>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</si>
  <si>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</si>
  <si>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</si>
  <si>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</si>
  <si>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</si>
  <si>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</si>
  <si>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</si>
  <si>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</si>
  <si>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</si>
  <si>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</si>
  <si>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</si>
  <si>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</si>
  <si>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</si>
  <si>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</si>
  <si>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</si>
  <si>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</si>
  <si>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</si>
  <si>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</si>
  <si>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</si>
  <si>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</si>
  <si>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</si>
  <si>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</si>
  <si>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</si>
  <si>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</si>
  <si>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</si>
  <si>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</si>
  <si>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</si>
  <si>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</si>
  <si>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</si>
  <si>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</si>
  <si>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</si>
  <si>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</si>
  <si>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</si>
  <si>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</si>
  <si>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</si>
  <si>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</si>
  <si>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</si>
  <si>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</si>
  <si>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</si>
  <si>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</si>
  <si>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</si>
  <si>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</si>
  <si>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</si>
  <si>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</si>
  <si>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</si>
  <si>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</si>
  <si>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</si>
  <si>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</si>
  <si>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</si>
  <si>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</si>
  <si>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</si>
  <si>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</si>
  <si>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</si>
  <si>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</si>
  <si>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</si>
  <si>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</si>
  <si>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</si>
  <si>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</si>
  <si>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</si>
  <si>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</si>
  <si>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</si>
  <si>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</si>
  <si>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</si>
  <si>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</si>
  <si>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</si>
  <si>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</si>
  <si>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</si>
  <si>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</si>
  <si>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</si>
  <si>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</si>
  <si>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</si>
  <si>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</si>
  <si>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</si>
  <si>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</si>
  <si>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</si>
  <si>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</si>
  <si>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</si>
  <si>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</si>
  <si>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</si>
  <si>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</si>
  <si>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</si>
  <si>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</si>
  <si>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</si>
  <si>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</si>
  <si>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</si>
  <si>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</si>
  <si>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</si>
  <si>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</si>
  <si>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</si>
  <si>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</si>
  <si>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</si>
  <si>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</si>
  <si>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</si>
  <si>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</si>
  <si>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</si>
  <si>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</si>
  <si>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</si>
  <si>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</si>
  <si>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</si>
  <si>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</si>
  <si>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</si>
  <si>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</si>
  <si>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</si>
  <si>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</si>
  <si>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</si>
  <si>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</si>
  <si>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</si>
  <si>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</si>
  <si>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</si>
  <si>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</si>
  <si>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</si>
  <si>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</si>
  <si>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</si>
  <si>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</si>
  <si>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</si>
  <si>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</si>
  <si>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</si>
  <si>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</si>
  <si>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</si>
  <si>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</si>
  <si>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</si>
  <si>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</si>
  <si>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</si>
  <si>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</si>
  <si>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</si>
  <si>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</si>
  <si>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</si>
  <si>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</si>
  <si>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</si>
  <si>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</si>
  <si>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</si>
  <si>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</si>
  <si>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</si>
  <si>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</si>
  <si>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</si>
  <si>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</si>
  <si>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</si>
  <si>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</si>
  <si>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</si>
  <si>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</si>
  <si>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</si>
  <si>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</si>
  <si>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</si>
  <si>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</si>
  <si>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</si>
  <si>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</si>
  <si>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</si>
  <si>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</si>
  <si>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</si>
  <si>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</si>
  <si>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</si>
  <si>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</si>
  <si>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</si>
  <si>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</si>
  <si>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</si>
  <si>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</si>
  <si>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</si>
  <si>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</si>
  <si>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</si>
  <si>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</si>
  <si>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</si>
  <si>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</si>
  <si>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</si>
  <si>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</si>
  <si>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</si>
  <si>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</si>
  <si>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</si>
  <si>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</si>
  <si>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</si>
  <si>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</si>
  <si>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</si>
  <si>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</si>
  <si>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</si>
  <si>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</si>
  <si>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</si>
  <si>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</si>
  <si>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</si>
  <si>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</si>
  <si>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</si>
  <si>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</si>
  <si>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</si>
  <si>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</si>
  <si>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</si>
  <si>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</si>
  <si>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</si>
  <si>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</si>
  <si>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</si>
  <si>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</si>
  <si>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</si>
  <si>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</si>
  <si>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</si>
  <si>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</si>
  <si>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</si>
  <si>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</si>
  <si>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</si>
  <si>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</si>
  <si>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</si>
  <si>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</si>
  <si>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</si>
  <si>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</si>
  <si>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</si>
  <si>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</si>
  <si>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</si>
  <si>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</si>
  <si>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</si>
  <si>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</si>
  <si>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</si>
  <si>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</si>
  <si>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</si>
  <si>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</si>
  <si>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</si>
  <si>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</si>
  <si>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</si>
  <si>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</si>
  <si>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</si>
  <si>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</si>
  <si>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</si>
  <si>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</si>
  <si>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</si>
  <si>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</si>
  <si>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</si>
  <si>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</si>
  <si>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</si>
  <si>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</si>
  <si>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</si>
  <si>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</si>
  <si>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</si>
  <si>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</si>
  <si>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</si>
  <si>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</si>
  <si>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</si>
  <si>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</si>
  <si>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</si>
  <si>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</si>
  <si>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</si>
  <si>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</si>
  <si>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</si>
  <si>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</si>
  <si>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</si>
  <si>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</si>
  <si>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</si>
  <si>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</si>
  <si>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</si>
  <si>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</si>
  <si>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</si>
  <si>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</si>
  <si>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</si>
  <si>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</si>
  <si>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</si>
  <si>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</si>
  <si>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</si>
  <si>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</si>
  <si>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</si>
  <si>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</si>
  <si>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</si>
  <si>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</si>
  <si>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</si>
  <si>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</si>
  <si>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</si>
  <si>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</si>
  <si>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</si>
  <si>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</si>
  <si>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</si>
  <si>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</si>
  <si>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</si>
  <si>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</si>
  <si>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</si>
  <si>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</si>
  <si>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</si>
  <si>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</si>
  <si>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</si>
  <si>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</si>
  <si>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</si>
  <si>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</si>
  <si>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</si>
  <si>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</si>
  <si>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</si>
  <si>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</si>
  <si>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</si>
  <si>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</si>
  <si>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</si>
  <si>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</si>
  <si>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</si>
  <si>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</si>
  <si>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</si>
  <si>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</si>
  <si>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</si>
  <si>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</si>
  <si>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</si>
  <si>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</si>
  <si>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</si>
  <si>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</si>
  <si>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</si>
  <si>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</si>
  <si>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</si>
  <si>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</si>
  <si>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</si>
  <si>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</si>
  <si>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</si>
  <si>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</si>
  <si>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</si>
  <si>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</si>
  <si>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</si>
  <si>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</si>
  <si>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</si>
  <si>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</si>
  <si>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</si>
  <si>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</si>
  <si>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</si>
  <si>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</si>
  <si>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</si>
  <si>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</si>
  <si>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</si>
  <si>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</si>
  <si>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</si>
  <si>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</si>
  <si>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</si>
  <si>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</si>
  <si>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</si>
  <si>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</si>
  <si>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</si>
  <si>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</si>
  <si>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</si>
  <si>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</si>
  <si>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</si>
  <si>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</si>
  <si>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</si>
  <si>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</si>
  <si>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</si>
  <si>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</si>
  <si>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</si>
  <si>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</si>
  <si>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</si>
  <si>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</si>
  <si>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</si>
  <si>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</si>
  <si>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</si>
  <si>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</si>
  <si>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</si>
  <si>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</si>
  <si>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</si>
  <si>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</si>
  <si>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</si>
  <si>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</si>
  <si>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</si>
  <si>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</si>
  <si>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</si>
  <si>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</si>
  <si>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</si>
  <si>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</si>
  <si>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</si>
  <si>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</si>
  <si>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</si>
  <si>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</si>
  <si>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</si>
  <si>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</si>
  <si>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</si>
  <si>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</si>
  <si>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</si>
  <si>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</si>
  <si>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</si>
  <si>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</si>
  <si>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</si>
  <si>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</si>
  <si>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</si>
  <si>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</si>
  <si>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</si>
  <si>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</si>
  <si>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</si>
  <si>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</si>
  <si>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</si>
  <si>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</si>
  <si>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</si>
  <si>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</si>
  <si>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</si>
  <si>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</si>
  <si>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</si>
  <si>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</si>
  <si>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</si>
  <si>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</si>
  <si>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</si>
  <si>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</si>
  <si>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</si>
  <si>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</si>
  <si>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</si>
  <si>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</si>
  <si>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</si>
  <si>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</si>
  <si>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</si>
  <si>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</si>
  <si>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</si>
  <si>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</si>
  <si>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</si>
  <si>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</si>
  <si>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</si>
  <si>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</si>
  <si>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</si>
  <si>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</si>
  <si>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</si>
  <si>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</si>
  <si>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</si>
  <si>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</si>
  <si>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</si>
  <si>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</si>
  <si>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</si>
  <si>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</si>
  <si>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</si>
  <si>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</si>
  <si>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</si>
  <si>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</si>
  <si>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</si>
  <si>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</si>
  <si>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</si>
  <si>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</si>
  <si>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</si>
  <si>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</si>
  <si>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</si>
  <si>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</si>
  <si>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</si>
  <si>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</si>
  <si>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</si>
  <si>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</si>
  <si>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</si>
  <si>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</si>
  <si>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</si>
  <si>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</si>
  <si>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</si>
  <si>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</si>
  <si>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</si>
  <si>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</si>
  <si>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</si>
  <si>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</si>
  <si>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</si>
  <si>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</si>
  <si>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</si>
  <si>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</si>
  <si>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</si>
  <si>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</si>
  <si>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</si>
  <si>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</si>
  <si>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</si>
  <si>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</si>
  <si>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</si>
  <si>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</si>
  <si>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</si>
  <si>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</si>
  <si>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</si>
  <si>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</si>
  <si>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</si>
  <si>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</si>
  <si>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</si>
  <si>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</si>
  <si>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</si>
  <si>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</si>
  <si>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</si>
  <si>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</si>
  <si>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</si>
  <si>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</si>
  <si>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</si>
  <si>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</si>
  <si>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</si>
  <si>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</si>
  <si>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</si>
  <si>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</si>
  <si>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</si>
  <si>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</si>
  <si>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</si>
  <si>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</si>
  <si>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</si>
  <si>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</si>
  <si>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</si>
  <si>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</si>
  <si>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</si>
  <si>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</si>
  <si>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</si>
  <si>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</si>
  <si>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</si>
  <si>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</si>
  <si>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</si>
  <si>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</si>
  <si>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</si>
  <si>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</si>
  <si>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</si>
  <si>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</si>
  <si>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</si>
  <si>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</si>
  <si>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</si>
  <si>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</si>
  <si>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</si>
  <si>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</si>
  <si>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</si>
  <si>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</si>
  <si>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</si>
  <si>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</si>
  <si>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</si>
  <si>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</si>
  <si>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</si>
  <si>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</si>
  <si>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</si>
  <si>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</si>
  <si>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</si>
  <si>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</si>
  <si>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</si>
  <si>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</si>
  <si>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</si>
  <si>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</si>
  <si>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</si>
  <si>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</si>
  <si>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</si>
  <si>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</si>
  <si>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</si>
  <si>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</si>
  <si>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</si>
  <si>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</si>
  <si>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</si>
  <si>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</si>
  <si>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</si>
  <si>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</si>
  <si>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</si>
  <si>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</si>
  <si>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</si>
  <si>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</si>
  <si>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</si>
  <si>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</si>
  <si>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</si>
  <si>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</si>
  <si>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</si>
  <si>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</si>
  <si>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</si>
  <si>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</si>
  <si>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</si>
  <si>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</si>
  <si>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</si>
  <si>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</si>
  <si>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</si>
  <si>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</si>
  <si>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</si>
  <si>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</si>
  <si>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</si>
  <si>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</si>
  <si>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</si>
  <si>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</si>
  <si>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</si>
  <si>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</si>
  <si>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</si>
  <si>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</si>
  <si>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</si>
  <si>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</si>
  <si>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</si>
  <si>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</si>
  <si>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</si>
  <si>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</si>
  <si>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</si>
  <si>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</si>
  <si>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</si>
  <si>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</si>
  <si>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</si>
  <si>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</si>
  <si>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</si>
  <si>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</si>
  <si>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</si>
  <si>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</si>
  <si>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</si>
  <si>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</si>
  <si>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</si>
  <si>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</si>
  <si>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</si>
  <si>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</si>
  <si>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</si>
  <si>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</si>
  <si>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</si>
  <si>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</si>
  <si>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</si>
  <si>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</si>
  <si>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</si>
  <si>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</si>
  <si>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</si>
  <si>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</si>
  <si>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</si>
  <si>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</si>
  <si>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</si>
  <si>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</si>
  <si>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</si>
  <si>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</si>
  <si>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</si>
  <si>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</si>
  <si>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</si>
  <si>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</si>
  <si>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</si>
  <si>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</si>
  <si>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</si>
  <si>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</si>
  <si>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</si>
  <si>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</si>
  <si>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</si>
  <si>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</si>
  <si>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</si>
  <si>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</si>
  <si>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</si>
  <si>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</si>
  <si>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</si>
  <si>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</si>
  <si>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</si>
  <si>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</si>
  <si>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</si>
  <si>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</si>
  <si>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</si>
  <si>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</si>
  <si>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</si>
  <si>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</si>
  <si>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</si>
  <si>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</si>
  <si>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</si>
  <si>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</si>
  <si>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</si>
  <si>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</si>
  <si>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</si>
  <si>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</si>
  <si>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</si>
  <si>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</si>
  <si>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</si>
  <si>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</si>
  <si>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</si>
  <si>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</si>
  <si>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</si>
  <si>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</si>
  <si>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</si>
  <si>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</si>
  <si>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</si>
  <si>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</si>
  <si>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</si>
  <si>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</si>
  <si>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</si>
  <si>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</si>
  <si>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</si>
  <si>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</si>
  <si>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</si>
  <si>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</si>
  <si>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</si>
  <si>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</si>
  <si>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</si>
  <si>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</si>
  <si>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</si>
  <si>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</si>
  <si>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</si>
  <si>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</si>
  <si>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</si>
  <si>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</si>
  <si>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</si>
  <si>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</si>
  <si>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</si>
  <si>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</si>
  <si>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</si>
  <si>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</si>
  <si>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</si>
  <si>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</si>
  <si>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</si>
  <si>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</si>
  <si>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</si>
  <si>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</si>
  <si>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</si>
  <si>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</si>
  <si>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</si>
  <si>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</si>
  <si>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</si>
  <si>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</si>
  <si>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</si>
  <si>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</si>
  <si>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</si>
  <si>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</si>
  <si>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</si>
  <si>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</si>
  <si>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</si>
  <si>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</si>
  <si>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</si>
  <si>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</si>
  <si>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</si>
  <si>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</si>
  <si>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</si>
  <si>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</si>
  <si>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</si>
  <si>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</si>
  <si>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</si>
  <si>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</si>
  <si>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</si>
  <si>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</si>
  <si>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</si>
  <si>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</si>
  <si>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</si>
  <si>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</si>
  <si>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</si>
  <si>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</si>
  <si>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</si>
  <si>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</si>
  <si>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</si>
  <si>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</si>
  <si>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</si>
  <si>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</si>
  <si>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</si>
  <si>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</si>
  <si>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</si>
  <si>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</si>
  <si>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</si>
  <si>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</si>
  <si>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</si>
  <si>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</si>
  <si>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</si>
  <si>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</si>
  <si>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</si>
  <si>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</si>
  <si>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</si>
  <si>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</si>
  <si>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</si>
  <si>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</si>
  <si>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</si>
  <si>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</si>
  <si>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</si>
  <si>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</si>
  <si>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</si>
  <si>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</si>
  <si>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</si>
  <si>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</si>
  <si>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</si>
  <si>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</si>
  <si>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</si>
  <si>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</si>
  <si>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</si>
  <si>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</si>
  <si>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</si>
  <si>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</si>
  <si>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</si>
  <si>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</si>
  <si>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</si>
  <si>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</si>
  <si>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</si>
  <si>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</si>
  <si>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</si>
  <si>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</si>
  <si>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</si>
  <si>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</si>
  <si>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</si>
  <si>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</si>
  <si>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</si>
  <si>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</si>
  <si>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</si>
  <si>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</si>
  <si>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</si>
  <si>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</si>
  <si>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</si>
  <si>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</si>
  <si>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</si>
  <si>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</si>
  <si>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</si>
  <si>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</si>
  <si>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</si>
  <si>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</si>
  <si>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</si>
  <si>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</si>
  <si>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</si>
  <si>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</si>
  <si>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</si>
  <si>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</si>
  <si>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</si>
  <si>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</si>
  <si>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</si>
  <si>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</si>
  <si>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</si>
  <si>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</si>
  <si>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</si>
  <si>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</si>
  <si>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</si>
  <si>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</si>
  <si>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</si>
  <si>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</si>
  <si>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</si>
  <si>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</si>
  <si>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</si>
  <si>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</si>
  <si>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</si>
  <si>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</si>
  <si>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</si>
  <si>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</si>
  <si>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</si>
  <si>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</si>
  <si>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</si>
  <si>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</si>
  <si>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</si>
  <si>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</si>
  <si>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</si>
  <si>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</si>
  <si>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</si>
  <si>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</si>
  <si>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</si>
  <si>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</si>
  <si>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</si>
  <si>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</si>
  <si>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</si>
  <si>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</si>
  <si>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</si>
  <si>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</si>
  <si>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</si>
  <si>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</si>
  <si>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</si>
  <si>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</si>
  <si>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</si>
  <si>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</si>
  <si>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</si>
  <si>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</si>
  <si>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</si>
  <si>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</si>
  <si>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</si>
  <si>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</si>
  <si>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</si>
  <si>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</si>
  <si>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</si>
  <si>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</si>
  <si>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</si>
  <si>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</si>
  <si>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</si>
  <si>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</si>
  <si>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</si>
  <si>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</si>
  <si>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</si>
  <si>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</si>
  <si>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</si>
  <si>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</si>
  <si>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</si>
  <si>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</si>
  <si>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</si>
  <si>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</si>
  <si>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</si>
  <si>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</si>
  <si>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</si>
  <si>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</si>
  <si>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</si>
  <si>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</si>
  <si>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</si>
  <si>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</si>
  <si>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</si>
  <si>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</si>
  <si>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</si>
  <si>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</si>
  <si>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</si>
  <si>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</si>
  <si>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</si>
  <si>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</si>
  <si>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</si>
  <si>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</si>
  <si>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</si>
  <si>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</si>
  <si>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</si>
  <si>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</si>
  <si>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</si>
  <si>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</si>
  <si>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</si>
  <si>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</si>
  <si>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</si>
  <si>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</si>
  <si>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</si>
  <si>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</si>
  <si>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</si>
  <si>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</si>
  <si>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</si>
  <si>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</si>
  <si>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</si>
  <si>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</si>
  <si>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</si>
  <si>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</si>
  <si>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</si>
  <si>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</si>
  <si>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</si>
  <si>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</si>
  <si>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</si>
  <si>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</si>
  <si>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</si>
  <si>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</si>
  <si>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</si>
  <si>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</si>
  <si>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</si>
  <si>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</si>
  <si>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</si>
  <si>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</si>
  <si>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</si>
  <si>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</si>
  <si>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</si>
  <si>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</si>
  <si>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</si>
  <si>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</si>
  <si>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</si>
  <si>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</si>
  <si>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</si>
  <si>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</si>
  <si>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</si>
  <si>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</si>
  <si>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</si>
  <si>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</si>
  <si>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</si>
  <si>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</si>
  <si>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</si>
  <si>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</si>
  <si>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</si>
  <si>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</si>
  <si>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</si>
  <si>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</si>
  <si>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</si>
  <si>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</si>
  <si>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</si>
  <si>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</si>
  <si>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</si>
  <si>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</si>
  <si>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</si>
  <si>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</si>
  <si>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</si>
  <si>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</si>
  <si>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</si>
  <si>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</si>
  <si>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</si>
  <si>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</si>
  <si>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</si>
  <si>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</si>
  <si>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</si>
  <si>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</si>
  <si>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</si>
  <si>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</si>
  <si>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</si>
  <si>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</si>
  <si>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</si>
  <si>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</si>
  <si>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</si>
  <si>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</si>
  <si>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</si>
  <si>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</si>
  <si>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</si>
  <si>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</si>
  <si>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</si>
  <si>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</si>
  <si>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</si>
  <si>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</si>
  <si>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</si>
  <si>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</si>
  <si>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</si>
  <si>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</si>
  <si>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</si>
  <si>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</si>
  <si>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</si>
  <si>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</si>
  <si>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</si>
  <si>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</si>
  <si>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</si>
  <si>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</si>
  <si>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</si>
  <si>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</si>
  <si>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</si>
  <si>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</si>
  <si>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</si>
  <si>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</si>
  <si>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</si>
  <si>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</si>
  <si>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</si>
  <si>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</si>
  <si>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</si>
  <si>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</si>
  <si>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</si>
  <si>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</si>
  <si>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</si>
  <si>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</si>
  <si>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</si>
  <si>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</si>
  <si>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</si>
  <si>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</si>
  <si>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</si>
  <si>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</si>
  <si>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</si>
  <si>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</si>
  <si>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</si>
  <si>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</si>
  <si>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</si>
  <si>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</si>
  <si>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</si>
  <si>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</si>
  <si>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</si>
  <si>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</si>
  <si>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</si>
  <si>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</si>
  <si>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</si>
  <si>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</si>
  <si>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</si>
  <si>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</si>
  <si>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</si>
  <si>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</si>
  <si>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</si>
  <si>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</si>
  <si>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</si>
  <si>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</si>
  <si>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</si>
  <si>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</si>
  <si>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</si>
  <si>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</si>
  <si>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</si>
  <si>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</si>
  <si>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</si>
  <si>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</si>
  <si>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</si>
  <si>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</si>
  <si>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</si>
  <si>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</si>
  <si>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</si>
  <si>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</si>
  <si>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</si>
  <si>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</si>
  <si>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</si>
  <si>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</si>
  <si>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</si>
  <si>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</si>
  <si>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</si>
  <si>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</si>
  <si>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</si>
  <si>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</si>
  <si>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</si>
  <si>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</si>
  <si>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</si>
  <si>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</si>
  <si>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</si>
  <si>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</si>
  <si>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</si>
  <si>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</si>
  <si>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</si>
  <si>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</si>
  <si>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</si>
  <si>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</si>
  <si>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</si>
  <si>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</si>
  <si>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</si>
  <si>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</si>
  <si>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</si>
  <si>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</si>
  <si>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</si>
  <si>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</si>
  <si>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</si>
  <si>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</si>
  <si>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</si>
  <si>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</si>
  <si>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</si>
  <si>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</si>
  <si>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</si>
  <si>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</si>
  <si>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</si>
  <si>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</si>
  <si>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</si>
  <si>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</si>
  <si>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</si>
  <si>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</si>
  <si>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</si>
  <si>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</si>
  <si>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</si>
  <si>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</si>
  <si>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</si>
  <si>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</si>
  <si>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</si>
  <si>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</si>
  <si>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</si>
  <si>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</si>
  <si>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</si>
  <si>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</si>
  <si>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</si>
  <si>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</si>
  <si>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</si>
  <si>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</si>
  <si>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</si>
  <si>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</si>
  <si>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</si>
  <si>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</si>
  <si>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</si>
  <si>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</si>
  <si>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</si>
  <si>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</si>
  <si>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</si>
  <si>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</si>
  <si>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</si>
  <si>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</si>
  <si>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</si>
  <si>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</si>
  <si>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</si>
  <si>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</si>
  <si>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</si>
  <si>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</si>
  <si>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</si>
  <si>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</si>
  <si>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</si>
  <si>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</si>
  <si>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</si>
  <si>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</si>
  <si>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</si>
  <si>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</si>
  <si>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</si>
  <si>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</si>
  <si>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</si>
  <si>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</si>
  <si>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</si>
  <si>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</si>
  <si>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</si>
  <si>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</si>
  <si>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</si>
  <si>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</si>
  <si>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</si>
  <si>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</si>
  <si>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</si>
  <si>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</si>
  <si>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</si>
  <si>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</si>
  <si>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</si>
  <si>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</si>
  <si>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</si>
  <si>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</si>
  <si>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</si>
  <si>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</si>
  <si>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</si>
  <si>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</si>
  <si>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</si>
  <si>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</si>
  <si>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</si>
  <si>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</si>
  <si>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</si>
  <si>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</si>
  <si>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</si>
  <si>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</si>
  <si>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</si>
  <si>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</si>
  <si>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</si>
  <si>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</si>
  <si>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</si>
  <si>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</si>
  <si>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</si>
  <si>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</si>
  <si>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</si>
  <si>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</si>
  <si>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</si>
  <si>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</si>
  <si>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</si>
  <si>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</si>
  <si>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</si>
  <si>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</si>
  <si>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</si>
  <si>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</si>
  <si>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</si>
  <si>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</si>
  <si>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</si>
  <si>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</si>
  <si>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</si>
  <si>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</si>
  <si>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</si>
  <si>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</si>
  <si>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</si>
  <si>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</si>
  <si>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</si>
  <si>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</si>
  <si>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</si>
  <si>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</si>
  <si>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</si>
  <si>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</si>
  <si>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</si>
  <si>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</si>
  <si>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</si>
  <si>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</si>
  <si>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</si>
  <si>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</si>
  <si>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</si>
  <si>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</si>
  <si>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</si>
  <si>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</si>
  <si>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</si>
  <si>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</si>
  <si>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</si>
  <si>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</si>
  <si>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</si>
  <si>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</si>
  <si>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</si>
  <si>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</si>
  <si>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</si>
  <si>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</si>
  <si>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</si>
  <si>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</si>
  <si>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</si>
  <si>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</si>
  <si>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</si>
  <si>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</si>
  <si>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</si>
  <si>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</si>
  <si>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</si>
  <si>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</si>
  <si>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</si>
  <si>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</si>
  <si>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</si>
  <si>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</si>
  <si>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</si>
  <si>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</si>
  <si>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</si>
  <si>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</si>
  <si>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</si>
  <si>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</si>
  <si>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</si>
  <si>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</si>
  <si>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</si>
  <si>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</si>
  <si>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</si>
  <si>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</si>
  <si>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</si>
  <si>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</si>
  <si>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</si>
  <si>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</si>
  <si>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</si>
  <si>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</si>
  <si>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</si>
  <si>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</si>
  <si>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</si>
  <si>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</si>
  <si>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</si>
  <si>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</si>
  <si>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</si>
  <si>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</si>
  <si>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</si>
  <si>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</si>
  <si>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</si>
  <si>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</si>
  <si>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</si>
  <si>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</si>
  <si>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</si>
  <si>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</si>
  <si>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</si>
  <si>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</si>
  <si>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</si>
  <si>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</si>
  <si>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</si>
  <si>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</si>
  <si>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</si>
  <si>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</si>
  <si>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</si>
  <si>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</si>
  <si>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</si>
  <si>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</si>
  <si>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</si>
  <si>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</si>
  <si>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</si>
  <si>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</si>
  <si>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</si>
  <si>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</si>
  <si>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</si>
  <si>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</si>
  <si>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</si>
  <si>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</si>
  <si>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</si>
  <si>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</si>
  <si>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</si>
  <si>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</si>
  <si>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</si>
  <si>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</si>
  <si>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</si>
  <si>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</si>
  <si>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</si>
  <si>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</si>
  <si>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</si>
  <si>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</si>
  <si>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</si>
  <si>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</si>
  <si>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</si>
  <si>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</si>
  <si>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</si>
  <si>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</si>
  <si>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</si>
  <si>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</si>
  <si>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</si>
  <si>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</si>
  <si>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</si>
  <si>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</si>
  <si>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</si>
  <si>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</si>
  <si>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</si>
  <si>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</si>
  <si>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</si>
  <si>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</si>
  <si>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</si>
  <si>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</si>
  <si>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</si>
  <si>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</si>
  <si>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</si>
  <si>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</si>
  <si>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</si>
  <si>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</si>
  <si>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</si>
  <si>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</si>
  <si>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</si>
  <si>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</si>
  <si>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</si>
  <si>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</si>
  <si>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</si>
  <si>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</si>
  <si>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</si>
  <si>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</si>
  <si>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</si>
  <si>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</si>
  <si>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</si>
  <si>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</si>
  <si>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</si>
  <si>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</si>
  <si>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</si>
  <si>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</si>
  <si>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</si>
  <si>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</si>
  <si>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</si>
  <si>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</si>
  <si>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</si>
  <si>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</si>
  <si>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</si>
  <si>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</si>
  <si>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</si>
  <si>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</si>
  <si>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</si>
  <si>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</si>
  <si>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</si>
  <si>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</si>
  <si>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</si>
  <si>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</si>
  <si>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</si>
  <si>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</si>
  <si>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</si>
  <si>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</si>
  <si>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</si>
  <si>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</si>
  <si>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</si>
  <si>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</si>
  <si>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</si>
  <si>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</si>
  <si>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</si>
  <si>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</si>
  <si>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</si>
  <si>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</si>
  <si>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</si>
  <si>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</si>
  <si>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</si>
  <si>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</si>
  <si>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</si>
  <si>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</si>
  <si>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</si>
  <si>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</si>
  <si>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</si>
  <si>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</si>
  <si>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</si>
  <si>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</si>
  <si>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</si>
  <si>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</si>
  <si>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</si>
  <si>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</si>
  <si>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</si>
  <si>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</si>
  <si>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</si>
  <si>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</si>
  <si>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</si>
  <si>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</si>
  <si>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</si>
  <si>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</si>
  <si>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</si>
  <si>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</si>
  <si>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</si>
  <si>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</si>
  <si>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</si>
  <si>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</si>
  <si>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</si>
  <si>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</si>
  <si>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</si>
  <si>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</si>
  <si>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</si>
  <si>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</si>
  <si>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</si>
  <si>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</si>
  <si>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</si>
  <si>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</si>
  <si>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</si>
  <si>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</si>
  <si>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</si>
  <si>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</si>
  <si>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</si>
  <si>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</si>
  <si>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</si>
  <si>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</si>
  <si>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</si>
  <si>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</si>
  <si>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</si>
  <si>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</si>
  <si>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</si>
  <si>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</si>
  <si>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</si>
  <si>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</si>
  <si>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</si>
  <si>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</si>
  <si>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</si>
  <si>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</si>
  <si>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</si>
  <si>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</si>
  <si>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</si>
  <si>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</si>
  <si>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</si>
  <si>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</si>
  <si>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</si>
  <si>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</si>
  <si>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</si>
  <si>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</si>
  <si>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</si>
  <si>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</si>
  <si>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</si>
  <si>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</si>
  <si>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</si>
  <si>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</si>
  <si>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</si>
  <si>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</si>
  <si>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</si>
  <si>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</si>
  <si>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</si>
  <si>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</si>
  <si>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</si>
  <si>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</si>
  <si>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</si>
  <si>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</si>
  <si>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</si>
  <si>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</si>
  <si>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</si>
  <si>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</si>
  <si>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</si>
  <si>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</si>
  <si>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</si>
  <si>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</si>
  <si>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</si>
  <si>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</si>
  <si>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</si>
  <si>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</si>
  <si>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</si>
  <si>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</si>
  <si>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</si>
  <si>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</si>
  <si>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</si>
  <si>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</si>
  <si>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</si>
  <si>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</si>
  <si>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</si>
  <si>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</si>
  <si>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</si>
  <si>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</si>
  <si>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</si>
  <si>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</si>
  <si>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</si>
  <si>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</si>
  <si>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</si>
  <si>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</si>
  <si>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</si>
  <si>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</si>
  <si>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</si>
  <si>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</si>
  <si>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</si>
  <si>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</si>
  <si>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</si>
  <si>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</si>
  <si>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</si>
  <si>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</si>
  <si>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</si>
  <si>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</si>
  <si>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</si>
  <si>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</si>
  <si>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</si>
  <si>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</si>
  <si>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</si>
  <si>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</si>
  <si>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</si>
  <si>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</si>
  <si>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</si>
  <si>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</si>
  <si>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</si>
  <si>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</si>
  <si>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</si>
  <si>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</si>
  <si>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</si>
  <si>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</si>
  <si>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</si>
  <si>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</si>
  <si>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</si>
  <si>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</si>
  <si>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</si>
  <si>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</si>
  <si>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</si>
  <si>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</si>
  <si>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</si>
  <si>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</si>
  <si>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</si>
  <si>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</si>
  <si>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</si>
  <si>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</si>
  <si>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</si>
  <si>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</si>
  <si>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</si>
  <si>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</si>
  <si>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</si>
  <si>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</si>
  <si>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</si>
  <si>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</si>
  <si>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</si>
  <si>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</si>
  <si>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</si>
  <si>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</si>
  <si>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</si>
  <si>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</si>
  <si>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</si>
  <si>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</si>
  <si>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</si>
  <si>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</si>
  <si>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</si>
  <si>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</si>
  <si>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</si>
  <si>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</si>
  <si>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</si>
  <si>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</si>
  <si>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</si>
  <si>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</si>
  <si>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</si>
  <si>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</si>
  <si>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</si>
  <si>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</si>
  <si>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</si>
  <si>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</si>
  <si>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</si>
  <si>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</si>
  <si>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</si>
  <si>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</si>
  <si>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</si>
  <si>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</si>
  <si>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</si>
  <si>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</si>
  <si>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</si>
  <si>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</si>
  <si>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</si>
  <si>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</si>
  <si>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</si>
  <si>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</si>
  <si>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</si>
  <si>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</si>
  <si>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</si>
  <si>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</si>
  <si>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</si>
  <si>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</si>
  <si>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</si>
  <si>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</si>
  <si>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</si>
  <si>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</si>
  <si>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</si>
  <si>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</si>
  <si>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</si>
  <si>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</si>
  <si>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</si>
  <si>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</si>
  <si>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</si>
  <si>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</si>
  <si>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</si>
  <si>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</si>
  <si>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</si>
  <si>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</si>
  <si>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</si>
  <si>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</si>
  <si>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</si>
  <si>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</si>
  <si>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</si>
  <si>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</si>
  <si>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</si>
  <si>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</si>
  <si>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</si>
  <si>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</si>
  <si>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</si>
  <si>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</si>
  <si>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</si>
  <si>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</si>
  <si>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</si>
  <si>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</si>
  <si>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</si>
  <si>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</si>
  <si>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</si>
  <si>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</si>
  <si>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</si>
  <si>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</si>
  <si>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</si>
  <si>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</si>
  <si>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</si>
  <si>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</si>
  <si>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</si>
  <si>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</si>
  <si>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</si>
  <si>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</si>
  <si>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</si>
  <si>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</si>
  <si>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</si>
  <si>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</si>
  <si>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</si>
  <si>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</si>
  <si>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</si>
  <si>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</si>
  <si>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</si>
  <si>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</si>
  <si>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</si>
  <si>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</si>
  <si>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</si>
  <si>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</si>
  <si>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</si>
  <si>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</si>
  <si>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</si>
  <si>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</si>
  <si>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</si>
  <si>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</si>
  <si>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</si>
  <si>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</si>
  <si>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</si>
  <si>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</si>
  <si>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</si>
  <si>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</si>
  <si>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</si>
  <si>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</si>
  <si>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</si>
  <si>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</si>
  <si>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</si>
  <si>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</si>
  <si>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</si>
  <si>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</si>
  <si>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</si>
  <si>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</si>
  <si>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</si>
  <si>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</si>
  <si>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</si>
  <si>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</si>
  <si>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</si>
  <si>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</si>
  <si>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</si>
  <si>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</si>
  <si>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</si>
  <si>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</si>
  <si>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</si>
  <si>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</si>
  <si>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</si>
  <si>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</si>
  <si>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</si>
  <si>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</si>
  <si>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</si>
  <si>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</si>
  <si>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</si>
  <si>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</si>
  <si>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</si>
  <si>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</si>
  <si>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</si>
  <si>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</si>
  <si>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</si>
  <si>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</si>
  <si>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</si>
  <si>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</si>
  <si>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</si>
  <si>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</si>
  <si>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</si>
  <si>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</si>
  <si>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</si>
  <si>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</si>
  <si>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</si>
  <si>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</si>
  <si>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</si>
  <si>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</si>
  <si>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</si>
  <si>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</si>
  <si>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</si>
  <si>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</si>
  <si>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</si>
  <si>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</si>
  <si>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</si>
  <si>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</si>
  <si>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</si>
  <si>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</si>
  <si>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</si>
  <si>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</si>
  <si>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</si>
  <si>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</si>
  <si>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</si>
  <si>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</si>
  <si>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</si>
  <si>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</si>
  <si>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</si>
  <si>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</si>
  <si>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</si>
  <si>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</si>
  <si>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</si>
  <si>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</si>
  <si>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</si>
  <si>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</si>
  <si>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</si>
  <si>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</si>
  <si>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</si>
  <si>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</si>
  <si>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</si>
  <si>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</si>
  <si>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</si>
  <si>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</si>
  <si>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</si>
  <si>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</si>
  <si>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</si>
  <si>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</si>
  <si>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</si>
  <si>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</si>
  <si>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</si>
  <si>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</si>
  <si>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</si>
  <si>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</si>
  <si>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</si>
  <si>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</si>
  <si>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</si>
  <si>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</si>
  <si>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</si>
  <si>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</si>
  <si>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</si>
  <si>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</si>
  <si>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</si>
  <si>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</si>
  <si>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</si>
  <si>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</si>
  <si>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</si>
  <si>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</si>
  <si>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</si>
  <si>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</si>
  <si>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</si>
  <si>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</si>
  <si>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</si>
  <si>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</si>
  <si>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</si>
  <si>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</si>
  <si>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</si>
  <si>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</si>
  <si>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</si>
  <si>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</si>
  <si>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</si>
  <si>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</si>
  <si>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</si>
  <si>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</si>
  <si>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</si>
  <si>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</si>
  <si>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</si>
  <si>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</si>
  <si>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</si>
  <si>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</si>
  <si>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</si>
  <si>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</si>
  <si>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</si>
  <si>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</si>
  <si>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</si>
  <si>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</si>
  <si>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</si>
  <si>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</si>
  <si>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</si>
  <si>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</si>
  <si>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</si>
  <si>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</si>
  <si>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</si>
  <si>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</si>
  <si>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</si>
  <si>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</si>
  <si>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</si>
  <si>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</si>
  <si>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</si>
  <si>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</si>
  <si>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</si>
  <si>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</si>
  <si>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</si>
  <si>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</si>
  <si>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</si>
  <si>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</si>
  <si>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</si>
  <si>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</si>
  <si>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</si>
  <si>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</si>
  <si>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</si>
  <si>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</si>
  <si>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</si>
  <si>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</si>
  <si>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</si>
  <si>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</si>
  <si>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</si>
  <si>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</si>
  <si>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</si>
  <si>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</si>
  <si>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</si>
  <si>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</si>
  <si>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</si>
  <si>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</si>
  <si>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</si>
  <si>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</si>
  <si>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</si>
  <si>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</si>
  <si>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</si>
  <si>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</si>
  <si>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</si>
  <si>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</si>
  <si>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</si>
  <si>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</si>
  <si>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</si>
  <si>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</si>
  <si>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</si>
  <si>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</si>
  <si>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</si>
  <si>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</si>
  <si>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</si>
  <si>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</si>
  <si>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</si>
  <si>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</si>
  <si>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</si>
  <si>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</si>
  <si>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</si>
  <si>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</si>
  <si>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</si>
  <si>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</si>
  <si>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</si>
  <si>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</si>
  <si>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</si>
  <si>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</si>
  <si>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</si>
  <si>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</si>
  <si>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</si>
  <si>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</si>
  <si>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</si>
  <si>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</si>
  <si>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</si>
  <si>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</si>
  <si>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</si>
  <si>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</si>
  <si>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</si>
  <si>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</si>
  <si>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</si>
  <si>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</si>
  <si>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</si>
  <si>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</si>
  <si>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</si>
  <si>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</si>
  <si>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</si>
  <si>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</si>
  <si>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</si>
  <si>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</si>
  <si>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</si>
  <si>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</si>
  <si>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</si>
  <si>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</si>
  <si>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</si>
  <si>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</si>
  <si>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</si>
  <si>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</si>
  <si>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</si>
  <si>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</si>
  <si>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</si>
  <si>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</si>
  <si>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</si>
  <si>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</si>
  <si>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</si>
  <si>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</si>
  <si>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</si>
  <si>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</si>
  <si>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</si>
  <si>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</si>
  <si>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</si>
  <si>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</si>
  <si>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</si>
  <si>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</si>
  <si>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</si>
  <si>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</si>
  <si>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</si>
  <si>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</si>
  <si>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</si>
  <si>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</si>
  <si>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</si>
  <si>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</si>
  <si>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</si>
  <si>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</si>
  <si>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</si>
  <si>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</si>
  <si>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</si>
  <si>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</si>
  <si>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</si>
  <si>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</si>
  <si>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</si>
  <si>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</si>
  <si>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</si>
  <si>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</si>
  <si>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</si>
  <si>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</si>
  <si>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</si>
  <si>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</si>
  <si>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</si>
  <si>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</si>
  <si>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</si>
  <si>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</si>
  <si>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</si>
  <si>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</si>
  <si>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</si>
  <si>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</si>
  <si>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</si>
  <si>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</si>
  <si>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</si>
  <si>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</si>
  <si>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</si>
  <si>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</si>
  <si>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</si>
  <si>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</si>
  <si>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</si>
  <si>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</si>
  <si>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</si>
  <si>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</si>
  <si>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</si>
  <si>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</si>
  <si>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</si>
  <si>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</si>
  <si>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</si>
  <si>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</si>
  <si>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</si>
  <si>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</si>
  <si>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</si>
  <si>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</si>
  <si>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</si>
  <si>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</si>
  <si>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</si>
  <si>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</si>
  <si>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</si>
  <si>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</si>
  <si>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</si>
  <si>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</si>
  <si>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</si>
  <si>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</si>
  <si>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</si>
  <si>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</si>
  <si>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</si>
  <si>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</si>
  <si>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</si>
  <si>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</si>
  <si>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</si>
  <si>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</si>
  <si>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</si>
  <si>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</si>
  <si>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</si>
  <si>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</si>
  <si>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</si>
  <si>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</si>
  <si>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</si>
  <si>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</si>
  <si>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</si>
  <si>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</si>
  <si>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</si>
  <si>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</si>
  <si>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</si>
  <si>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</si>
  <si>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</si>
  <si>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</si>
  <si>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</si>
  <si>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</si>
  <si>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</si>
  <si>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</si>
  <si>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</si>
  <si>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</si>
  <si>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</si>
  <si>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</si>
  <si>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</si>
  <si>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</si>
  <si>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</si>
  <si>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</si>
  <si>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</si>
  <si>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</si>
  <si>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</si>
  <si>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</si>
  <si>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</si>
  <si>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</si>
  <si>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</si>
  <si>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</si>
  <si>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</si>
  <si>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</si>
  <si>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</si>
  <si>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</si>
  <si>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</si>
  <si>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</si>
  <si>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</si>
  <si>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</si>
  <si>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</si>
  <si>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</si>
  <si>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</si>
  <si>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</si>
  <si>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</si>
  <si>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</si>
  <si>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</si>
  <si>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</si>
  <si>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</si>
  <si>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</si>
  <si>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</si>
  <si>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</si>
  <si>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</si>
  <si>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</si>
  <si>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</si>
  <si>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</si>
  <si>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</si>
  <si>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</si>
  <si>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</si>
  <si>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</si>
  <si>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</si>
  <si>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</si>
  <si>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</si>
  <si>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</si>
  <si>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</si>
  <si>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</si>
  <si>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</si>
  <si>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</si>
  <si>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</si>
  <si>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</si>
  <si>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</si>
  <si>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</si>
  <si>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</si>
  <si>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</si>
  <si>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</si>
  <si>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</si>
  <si>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</si>
  <si>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</si>
  <si>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</si>
  <si>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</si>
  <si>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</si>
  <si>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</si>
  <si>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</si>
  <si>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</si>
  <si>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</si>
  <si>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</si>
  <si>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</si>
  <si>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</si>
  <si>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</si>
  <si>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</si>
  <si>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</si>
  <si>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</si>
  <si>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</si>
  <si>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</si>
  <si>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</si>
  <si>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</si>
  <si>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</si>
  <si>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</si>
  <si>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</si>
  <si>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</si>
  <si>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</si>
  <si>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</si>
  <si>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</si>
  <si>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</si>
  <si>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</si>
  <si>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</si>
  <si>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</si>
  <si>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</si>
  <si>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</si>
  <si>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</si>
  <si>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</si>
  <si>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</si>
  <si>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</si>
  <si>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</si>
  <si>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</si>
  <si>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</si>
  <si>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</si>
  <si>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</si>
  <si>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</si>
  <si>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</si>
  <si>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</si>
  <si>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</si>
  <si>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</si>
  <si>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</si>
  <si>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</si>
  <si>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</si>
  <si>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</si>
  <si>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</si>
  <si>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</si>
  <si>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</si>
  <si>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</si>
  <si>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</si>
  <si>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</si>
  <si>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</si>
  <si>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</si>
  <si>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</si>
  <si>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</si>
  <si>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</si>
  <si>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</si>
  <si>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</si>
  <si>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</si>
  <si>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</si>
  <si>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</si>
  <si>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</si>
  <si>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</si>
  <si>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</si>
  <si>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</si>
  <si>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</si>
  <si>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</si>
  <si>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</si>
  <si>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</si>
  <si>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</si>
  <si>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</si>
  <si>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</si>
  <si>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</si>
  <si>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</si>
  <si>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</si>
  <si>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</si>
  <si>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</si>
  <si>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</si>
  <si>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</si>
  <si>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</si>
  <si>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</si>
  <si>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</si>
  <si>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</si>
  <si>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</si>
  <si>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</si>
  <si>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</si>
  <si>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</si>
  <si>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</si>
  <si>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</si>
  <si>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</si>
  <si>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</si>
  <si>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</si>
  <si>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</si>
  <si>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</si>
  <si>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</si>
  <si>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</si>
  <si>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</si>
  <si>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</si>
  <si>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</si>
  <si>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</si>
  <si>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</si>
  <si>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</si>
  <si>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</si>
  <si>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</si>
  <si>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</si>
  <si>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</si>
  <si>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</si>
  <si>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</si>
  <si>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</si>
  <si>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</si>
  <si>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</si>
  <si>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</si>
  <si>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</si>
  <si>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</si>
  <si>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</si>
  <si>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</si>
  <si>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</si>
  <si>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</si>
  <si>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</si>
  <si>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</si>
  <si>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</si>
  <si>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</si>
  <si>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</si>
  <si>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</si>
  <si>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</si>
  <si>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</si>
  <si>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</si>
  <si>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</si>
  <si>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</si>
  <si>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</si>
  <si>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</si>
  <si>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</si>
  <si>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</si>
  <si>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</si>
  <si>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</si>
  <si>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</si>
  <si>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</si>
  <si>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</si>
  <si>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</si>
  <si>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</si>
  <si>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</si>
  <si>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</si>
  <si>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</si>
  <si>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</si>
  <si>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</si>
  <si>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</si>
  <si>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</si>
  <si>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</si>
  <si>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</si>
  <si>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</si>
  <si>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</si>
  <si>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</si>
  <si>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</si>
  <si>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</si>
  <si>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</si>
  <si>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</si>
  <si>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</si>
  <si>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</si>
  <si>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</si>
  <si>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</si>
  <si>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</si>
  <si>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</si>
  <si>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</si>
  <si>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</si>
  <si>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</si>
  <si>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</si>
  <si>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</si>
  <si>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</si>
  <si>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</si>
  <si>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</si>
  <si>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</si>
  <si>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</si>
  <si>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</si>
  <si>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</si>
  <si>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</si>
  <si>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</si>
  <si>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</si>
  <si>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</si>
  <si>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</si>
  <si>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</si>
  <si>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</si>
  <si>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</si>
  <si>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</si>
  <si>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</si>
  <si>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</si>
  <si>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</si>
  <si>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</si>
  <si>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</si>
  <si>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</si>
  <si>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</si>
  <si>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</si>
  <si>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</si>
  <si>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</si>
  <si>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</si>
  <si>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</si>
  <si>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</si>
  <si>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</si>
  <si>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</si>
  <si>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</si>
  <si>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</si>
  <si>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</si>
  <si>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</si>
  <si>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</si>
  <si>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</si>
  <si>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</si>
  <si>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</si>
  <si>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</si>
  <si>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</si>
  <si>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</si>
  <si>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</si>
  <si>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</si>
  <si>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</si>
  <si>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</si>
  <si>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</si>
  <si>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</si>
  <si>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</si>
  <si>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</si>
  <si>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</si>
  <si>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</si>
  <si>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</si>
  <si>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</si>
  <si>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</si>
  <si>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</si>
  <si>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</si>
  <si>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</si>
  <si>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</si>
  <si>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</si>
  <si>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</si>
  <si>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</si>
  <si>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</si>
  <si>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</si>
  <si>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</si>
  <si>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</si>
  <si>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</si>
  <si>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</si>
  <si>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</si>
  <si>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</si>
  <si>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</si>
  <si>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</si>
  <si>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</si>
  <si>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</si>
  <si>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</si>
  <si>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</si>
  <si>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</si>
  <si>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</si>
  <si>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</si>
  <si>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</si>
  <si>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</si>
  <si>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</si>
  <si>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</si>
  <si>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</si>
  <si>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</si>
  <si>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</si>
  <si>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</si>
  <si>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</si>
  <si>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</si>
  <si>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</si>
  <si>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</si>
  <si>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</si>
  <si>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</si>
  <si>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</si>
  <si>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</si>
  <si>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</si>
  <si>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</si>
  <si>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</si>
  <si>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</si>
  <si>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</si>
  <si>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</si>
  <si>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</si>
  <si>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</si>
  <si>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</si>
  <si>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</si>
  <si>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</si>
  <si>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</si>
  <si>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</si>
  <si>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</si>
  <si>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</si>
  <si>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</si>
  <si>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</si>
  <si>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</si>
  <si>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</si>
  <si>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</si>
  <si>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</si>
  <si>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</si>
  <si>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</si>
  <si>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</si>
  <si>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</si>
  <si>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</si>
  <si>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</si>
  <si>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</si>
  <si>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</si>
  <si>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</si>
  <si>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</si>
  <si>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</si>
  <si>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</si>
  <si>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</si>
  <si>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</si>
  <si>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</si>
  <si>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</si>
  <si>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</si>
  <si>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</si>
  <si>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</si>
  <si>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</si>
  <si>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</si>
  <si>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</si>
  <si>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</si>
  <si>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</si>
  <si>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</si>
  <si>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</si>
  <si>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</si>
  <si>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</si>
  <si>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</si>
  <si>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</si>
  <si>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</si>
  <si>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</si>
  <si>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</si>
  <si>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</si>
  <si>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</si>
  <si>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</si>
  <si>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</si>
  <si>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</si>
  <si>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</si>
  <si>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</si>
  <si>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</si>
  <si>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</si>
  <si>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</si>
  <si>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</si>
  <si>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</si>
  <si>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</si>
  <si>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</si>
  <si>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</si>
  <si>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</si>
  <si>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</si>
  <si>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</si>
  <si>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</si>
  <si>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</si>
  <si>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</si>
  <si>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</si>
  <si>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</si>
  <si>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</si>
  <si>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</si>
  <si>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</si>
  <si>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</si>
  <si>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</si>
  <si>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</si>
  <si>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</si>
  <si>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</si>
  <si>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</si>
  <si>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</si>
  <si>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</si>
  <si>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</si>
  <si>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</si>
  <si>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</si>
  <si>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</si>
  <si>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</si>
  <si>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</si>
  <si>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</si>
  <si>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</si>
  <si>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</si>
  <si>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</si>
  <si>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</si>
  <si>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</si>
  <si>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</si>
  <si>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</si>
  <si>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</si>
  <si>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</si>
  <si>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</si>
  <si>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</si>
  <si>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</si>
  <si>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</si>
  <si>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</si>
  <si>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</si>
  <si>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</si>
  <si>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</si>
  <si>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</si>
  <si>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</si>
  <si>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</si>
  <si>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</si>
  <si>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</si>
  <si>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</si>
  <si>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</si>
  <si>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</si>
  <si>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</si>
  <si>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</si>
  <si>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</si>
  <si>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</si>
  <si>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</si>
  <si>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</si>
  <si>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</si>
  <si>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</si>
  <si>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</si>
  <si>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</si>
  <si>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</si>
  <si>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</si>
  <si>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</si>
  <si>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</si>
  <si>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</si>
  <si>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</si>
  <si>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</si>
  <si>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</si>
  <si>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</si>
  <si>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</si>
  <si>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</si>
  <si>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</si>
  <si>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</si>
  <si>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</si>
  <si>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</si>
  <si>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</si>
  <si>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</si>
  <si>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</si>
  <si>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</si>
  <si>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</si>
  <si>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</si>
  <si>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</si>
  <si>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</si>
  <si>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</si>
  <si>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</si>
  <si>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</si>
  <si>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</si>
  <si>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</si>
  <si>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</si>
  <si>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</si>
  <si>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</si>
  <si>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</si>
  <si>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</si>
  <si>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</si>
  <si>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</si>
  <si>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</si>
  <si>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</si>
  <si>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</si>
  <si>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</si>
  <si>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</si>
  <si>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</si>
  <si>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</si>
  <si>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</si>
  <si>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</si>
  <si>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</si>
  <si>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</si>
  <si>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</si>
  <si>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</si>
  <si>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</si>
  <si>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</si>
  <si>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</si>
  <si>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</si>
  <si>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</si>
  <si>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</si>
  <si>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</si>
  <si>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</si>
  <si>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</si>
  <si>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</si>
  <si>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</si>
  <si>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</si>
  <si>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</si>
  <si>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</si>
  <si>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</si>
  <si>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</si>
  <si>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</si>
  <si>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</si>
  <si>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</si>
  <si>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</si>
  <si>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</si>
  <si>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</si>
  <si>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</si>
  <si>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</si>
  <si>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</si>
  <si>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</si>
  <si>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</si>
  <si>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</si>
  <si>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</si>
  <si>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</si>
  <si>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</si>
  <si>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</si>
  <si>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</si>
  <si>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</si>
  <si>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</si>
  <si>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</si>
  <si>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</si>
  <si>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</si>
  <si>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</si>
  <si>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</si>
  <si>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</si>
  <si>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</si>
  <si>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</si>
  <si>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</si>
  <si>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</si>
  <si>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</si>
  <si>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</si>
  <si>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</si>
  <si>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</si>
  <si>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</si>
  <si>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</si>
  <si>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</si>
  <si>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</si>
  <si>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</si>
  <si>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</si>
  <si>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</si>
  <si>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</si>
  <si>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</si>
  <si>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</si>
  <si>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</si>
  <si>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</si>
  <si>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</si>
  <si>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</si>
  <si>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</si>
  <si>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</si>
  <si>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</si>
  <si>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</si>
  <si>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</si>
  <si>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</si>
  <si>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</si>
  <si>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</si>
  <si>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</si>
  <si>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</si>
  <si>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</si>
  <si>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</si>
  <si>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</si>
  <si>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</si>
  <si>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</si>
  <si>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</si>
  <si>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</si>
  <si>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</si>
  <si>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</si>
  <si>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</si>
  <si>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</si>
  <si>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</si>
  <si>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</si>
  <si>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</si>
  <si>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</si>
  <si>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</si>
  <si>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</si>
  <si>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</si>
  <si>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</si>
  <si>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</si>
  <si>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</si>
  <si>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</si>
  <si>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</si>
  <si>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</si>
  <si>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</si>
  <si>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</si>
  <si>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</si>
  <si>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</si>
  <si>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</si>
  <si>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</si>
  <si>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</si>
  <si>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</si>
  <si>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</si>
  <si>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</si>
  <si>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</si>
  <si>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</si>
  <si>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</si>
  <si>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</si>
  <si>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</si>
  <si>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</si>
  <si>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</si>
  <si>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</si>
  <si>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</si>
  <si>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</si>
  <si>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</si>
  <si>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</si>
  <si>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</si>
  <si>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</si>
  <si>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</si>
  <si>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</si>
  <si>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</si>
  <si>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</si>
  <si>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</si>
  <si>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</si>
  <si>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</si>
  <si>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</si>
  <si>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</si>
  <si>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</si>
  <si>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</si>
  <si>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</si>
  <si>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</si>
  <si>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</si>
  <si>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</si>
  <si>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</si>
  <si>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</si>
  <si>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</si>
  <si>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</si>
  <si>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</si>
  <si>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</si>
  <si>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</si>
  <si>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</si>
  <si>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</si>
  <si>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</si>
  <si>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</si>
  <si>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</si>
  <si>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</si>
  <si>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</si>
  <si>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</si>
  <si>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</si>
  <si>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</si>
  <si>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</si>
  <si>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</si>
  <si>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</si>
  <si>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</si>
  <si>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</si>
  <si>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</si>
  <si>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</si>
  <si>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</si>
  <si>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</si>
  <si>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</si>
  <si>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</si>
  <si>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</si>
  <si>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</si>
  <si>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</si>
  <si>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</si>
  <si>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</si>
  <si>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</si>
  <si>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</si>
  <si>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</si>
  <si>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</si>
  <si>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</si>
  <si>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</si>
  <si>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</si>
  <si>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</si>
  <si>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</si>
  <si>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</si>
  <si>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</si>
  <si>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</si>
  <si>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</si>
  <si>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</si>
  <si>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</si>
  <si>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</si>
  <si>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</si>
  <si>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</si>
  <si>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</si>
  <si>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</si>
  <si>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</si>
  <si>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</si>
  <si>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</si>
  <si>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</si>
  <si>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</si>
  <si>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</si>
  <si>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</si>
  <si>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</si>
  <si>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</si>
  <si>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</si>
  <si>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</si>
  <si>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</si>
  <si>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</si>
  <si>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</si>
  <si>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</si>
  <si>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</si>
  <si>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</si>
  <si>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</si>
  <si>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</si>
  <si>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</si>
  <si>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</si>
  <si>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</si>
  <si>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</si>
  <si>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</si>
  <si>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</si>
  <si>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</si>
  <si>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</si>
  <si>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</si>
  <si>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</si>
  <si>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</si>
  <si>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</si>
  <si>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</si>
  <si>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</si>
  <si>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</si>
  <si>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</si>
  <si>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</si>
  <si>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</si>
  <si>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</si>
  <si>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</si>
  <si>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</si>
  <si>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</si>
  <si>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</si>
  <si>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</si>
  <si>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</si>
  <si>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</si>
  <si>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</si>
  <si>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</si>
  <si>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</si>
  <si>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</si>
  <si>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</si>
  <si>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</si>
  <si>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</si>
  <si>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</si>
  <si>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</si>
  <si>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</si>
  <si>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</si>
  <si>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</si>
  <si>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</si>
  <si>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</si>
  <si>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</si>
  <si>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</si>
  <si>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</si>
  <si>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</si>
  <si>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</si>
  <si>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</si>
  <si>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</si>
  <si>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</si>
  <si>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</si>
  <si>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</si>
  <si>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</si>
  <si>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</si>
  <si>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</si>
  <si>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</si>
  <si>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</si>
  <si>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</si>
  <si>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</si>
  <si>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</si>
  <si>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</si>
  <si>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</si>
  <si>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</si>
  <si>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</si>
  <si>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</si>
  <si>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</si>
  <si>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</si>
  <si>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</si>
  <si>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</si>
  <si>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</si>
  <si>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</si>
  <si>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</si>
  <si>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</si>
  <si>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</si>
  <si>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</si>
  <si>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</si>
  <si>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</si>
  <si>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</si>
  <si>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</si>
  <si>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</si>
  <si>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</si>
  <si>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</si>
  <si>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</si>
  <si>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</si>
  <si>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</si>
  <si>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</si>
  <si>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</si>
  <si>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</si>
  <si>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</si>
  <si>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</si>
  <si>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</si>
  <si>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</si>
  <si>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</si>
  <si>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</si>
  <si>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</si>
  <si>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</si>
  <si>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</si>
  <si>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</si>
  <si>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</si>
  <si>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</si>
  <si>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</si>
  <si>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</si>
  <si>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</si>
  <si>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</si>
  <si>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</si>
  <si>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</si>
  <si>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</si>
  <si>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</si>
  <si>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</si>
  <si>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</si>
  <si>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</si>
  <si>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</si>
  <si>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</si>
  <si>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</si>
  <si>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</si>
  <si>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</si>
  <si>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</si>
  <si>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</si>
  <si>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</si>
  <si>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</si>
  <si>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</si>
  <si>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</si>
  <si>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</si>
  <si>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</si>
  <si>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</si>
  <si>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</si>
  <si>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</si>
  <si>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</si>
  <si>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</si>
  <si>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</si>
  <si>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</si>
  <si>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</si>
  <si>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</si>
  <si>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</si>
  <si>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</si>
  <si>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</si>
  <si>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</si>
  <si>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</si>
  <si>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</si>
  <si>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</si>
  <si>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</si>
  <si>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</si>
  <si>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</si>
  <si>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</si>
  <si>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</si>
  <si>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</si>
  <si>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</si>
  <si>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</si>
  <si>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</si>
  <si>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</si>
  <si>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</si>
  <si>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</si>
  <si>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</si>
  <si>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</si>
  <si>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</si>
  <si>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</si>
  <si>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</si>
  <si>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</si>
  <si>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</si>
  <si>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</si>
  <si>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</si>
  <si>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</si>
  <si>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</si>
  <si>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</si>
  <si>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</si>
  <si>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</si>
  <si>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</si>
  <si>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</si>
  <si>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</si>
  <si>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</si>
  <si>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</si>
  <si>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</si>
  <si>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</si>
  <si>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</si>
  <si>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</si>
  <si>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</si>
  <si>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</si>
  <si>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</si>
  <si>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</si>
  <si>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</si>
  <si>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</si>
  <si>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</si>
  <si>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</si>
  <si>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</si>
  <si>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</si>
  <si>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</si>
  <si>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</si>
  <si>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</si>
  <si>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</si>
  <si>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</si>
  <si>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</si>
  <si>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</si>
  <si>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</si>
  <si>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</si>
  <si>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</si>
  <si>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</si>
  <si>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</si>
  <si>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</si>
  <si>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</si>
  <si>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</si>
  <si>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</si>
  <si>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</si>
  <si>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</si>
  <si>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</si>
  <si>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</si>
  <si>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</si>
  <si>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</si>
  <si>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</si>
  <si>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</si>
  <si>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</si>
  <si>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</si>
  <si>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</si>
  <si>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</si>
  <si>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</si>
  <si>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</si>
  <si>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</si>
  <si>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</si>
  <si>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</si>
  <si>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</si>
  <si>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</si>
  <si>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</si>
  <si>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</si>
  <si>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</si>
  <si>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</si>
  <si>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</si>
  <si>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</si>
  <si>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</si>
  <si>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</si>
  <si>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</si>
  <si>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</si>
  <si>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</si>
  <si>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</si>
  <si>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</si>
  <si>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</si>
  <si>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</si>
  <si>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</si>
  <si>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</si>
  <si>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</si>
  <si>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</si>
  <si>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</si>
  <si>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</si>
  <si>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</si>
  <si>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</si>
  <si>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</si>
  <si>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</si>
  <si>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</si>
  <si>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</si>
  <si>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</si>
  <si>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</si>
  <si>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</si>
  <si>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</si>
  <si>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</si>
  <si>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</si>
  <si>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</si>
  <si>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</si>
  <si>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</si>
  <si>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</si>
  <si>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</si>
  <si>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</si>
  <si>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</si>
  <si>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</si>
  <si>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</si>
  <si>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</si>
  <si>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</si>
  <si>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</si>
  <si>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</si>
  <si>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</si>
  <si>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</si>
  <si>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</si>
  <si>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</si>
  <si>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</si>
  <si>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</si>
  <si>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</si>
  <si>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</si>
  <si>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</si>
  <si>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</si>
  <si>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</si>
  <si>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</si>
  <si>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</si>
  <si>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</si>
  <si>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</si>
  <si>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</si>
  <si>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</si>
  <si>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</si>
  <si>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</si>
  <si>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</si>
  <si>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</si>
  <si>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</si>
  <si>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</si>
  <si>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</si>
  <si>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</si>
  <si>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</si>
  <si>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</si>
  <si>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</si>
  <si>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</si>
  <si>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</si>
  <si>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</si>
  <si>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</si>
  <si>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</si>
  <si>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</si>
  <si>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</si>
  <si>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</si>
  <si>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</si>
  <si>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</si>
  <si>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</si>
  <si>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</si>
  <si>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</si>
  <si>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</si>
  <si>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</si>
  <si>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</si>
  <si>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</si>
  <si>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</si>
  <si>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</si>
  <si>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</si>
  <si>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</si>
  <si>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</si>
  <si>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</si>
  <si>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</si>
  <si>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</si>
  <si>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</si>
  <si>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</si>
  <si>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</si>
  <si>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</si>
  <si>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</si>
  <si>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</si>
  <si>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</si>
  <si>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</si>
  <si>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</si>
  <si>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</si>
  <si>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</si>
  <si>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</si>
  <si>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</si>
  <si>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</si>
  <si>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</si>
  <si>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</si>
  <si>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</si>
  <si>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</si>
  <si>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</si>
  <si>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</si>
  <si>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</si>
  <si>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</si>
  <si>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</si>
  <si>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</si>
  <si>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</si>
  <si>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</si>
  <si>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</si>
  <si>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</si>
  <si>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</si>
  <si>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</si>
  <si>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</si>
  <si>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</si>
  <si>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</si>
  <si>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</si>
  <si>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</si>
  <si>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</si>
  <si>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</si>
  <si>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</si>
  <si>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</si>
  <si>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</si>
  <si>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</si>
  <si>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</si>
  <si>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</si>
  <si>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</si>
  <si>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</si>
  <si>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</si>
  <si>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</si>
  <si>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</si>
  <si>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</si>
  <si>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</si>
  <si>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</si>
  <si>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</si>
  <si>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</si>
  <si>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</si>
  <si>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</si>
  <si>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</si>
  <si>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</si>
  <si>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</si>
  <si>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</si>
  <si>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</si>
  <si>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</si>
  <si>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</si>
  <si>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</si>
  <si>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</si>
  <si>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</si>
  <si>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</si>
  <si>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</si>
  <si>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</si>
  <si>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</si>
  <si>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</si>
  <si>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</si>
  <si>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</si>
  <si>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</si>
  <si>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</si>
  <si>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</si>
  <si>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</si>
  <si>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</si>
  <si>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</si>
  <si>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</si>
  <si>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</si>
  <si>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</si>
  <si>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</si>
  <si>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</si>
  <si>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</si>
  <si>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</si>
  <si>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</si>
  <si>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</si>
  <si>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</si>
  <si>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</si>
  <si>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</si>
  <si>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</si>
  <si>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</si>
  <si>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</si>
  <si>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</si>
  <si>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</si>
  <si>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</si>
  <si>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</si>
  <si>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</si>
  <si>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</si>
  <si>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</si>
  <si>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</si>
  <si>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</si>
  <si>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</si>
  <si>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</si>
  <si>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</si>
  <si>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</si>
  <si>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</si>
  <si>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</si>
  <si>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</si>
  <si>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</si>
  <si>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</si>
  <si>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</si>
  <si>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</si>
  <si>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</si>
  <si>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</si>
  <si>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</si>
  <si>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</si>
  <si>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</si>
  <si>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</si>
  <si>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</si>
  <si>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</si>
  <si>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</si>
  <si>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</si>
  <si>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</si>
  <si>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</si>
  <si>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</si>
  <si>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</si>
  <si>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</si>
  <si>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</si>
  <si>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</si>
  <si>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</si>
  <si>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</si>
  <si>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</si>
  <si>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</si>
  <si>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</si>
  <si>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</si>
  <si>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</si>
  <si>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</si>
  <si>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</si>
  <si>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</si>
  <si>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</si>
  <si>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</si>
  <si>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</si>
  <si>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</si>
  <si>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</si>
  <si>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</si>
  <si>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</si>
  <si>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</si>
  <si>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</si>
  <si>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</si>
  <si>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</si>
  <si>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</si>
  <si>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</si>
  <si>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</si>
  <si>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</si>
  <si>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</si>
  <si>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</si>
  <si>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</si>
  <si>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</si>
  <si>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</si>
  <si>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</si>
  <si>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</si>
  <si>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</si>
  <si>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</si>
  <si>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</si>
  <si>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</si>
  <si>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</si>
  <si>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</si>
  <si>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</si>
  <si>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</si>
  <si>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</si>
  <si>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</si>
  <si>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</si>
  <si>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</si>
  <si>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</si>
  <si>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</si>
  <si>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</si>
  <si>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</si>
  <si>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</si>
  <si>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</si>
  <si>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</si>
  <si>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</si>
  <si>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</si>
  <si>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</si>
  <si>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</si>
  <si>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</si>
  <si>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</si>
  <si>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</si>
  <si>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</si>
  <si>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</si>
  <si>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</si>
  <si>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</si>
  <si>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</si>
  <si>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</si>
  <si>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</si>
  <si>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</si>
  <si>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</si>
  <si>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</si>
  <si>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</si>
  <si>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</si>
  <si>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</si>
  <si>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</si>
  <si>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</si>
  <si>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</si>
  <si>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</si>
  <si>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</si>
  <si>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</si>
  <si>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</si>
  <si>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</si>
  <si>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</si>
  <si>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</si>
  <si>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</si>
  <si>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</si>
  <si>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</si>
  <si>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</si>
  <si>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</si>
  <si>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</si>
  <si>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</si>
  <si>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</si>
  <si>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</si>
  <si>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</si>
  <si>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</si>
  <si>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</si>
  <si>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</si>
  <si>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</si>
  <si>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</si>
  <si>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</si>
  <si>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</si>
  <si>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</si>
  <si>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</si>
  <si>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</si>
  <si>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</si>
  <si>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</si>
  <si>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</si>
  <si>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</si>
  <si>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</si>
  <si>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</si>
  <si>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</si>
  <si>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</si>
  <si>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</si>
  <si>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</si>
  <si>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</si>
  <si>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</si>
  <si>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</si>
  <si>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</si>
  <si>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</si>
  <si>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</si>
  <si>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</si>
  <si>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</si>
  <si>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</si>
  <si>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</si>
  <si>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</si>
  <si>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</si>
  <si>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</si>
  <si>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</si>
  <si>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</si>
  <si>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</si>
  <si>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</si>
  <si>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</si>
  <si>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</si>
  <si>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</si>
  <si>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</si>
  <si>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</si>
  <si>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</si>
  <si>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</si>
  <si>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</si>
  <si>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</si>
  <si>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</si>
  <si>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</si>
  <si>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</si>
  <si>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</si>
  <si>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</si>
  <si>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</si>
  <si>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</si>
  <si>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</si>
  <si>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</si>
  <si>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</si>
  <si>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</si>
  <si>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</si>
  <si>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</si>
  <si>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</si>
  <si>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</si>
  <si>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</si>
  <si>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</si>
  <si>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</si>
  <si>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</si>
  <si>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</si>
  <si>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</si>
  <si>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</si>
  <si>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</si>
  <si>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</si>
  <si>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</si>
  <si>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</si>
  <si>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</si>
  <si>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</si>
  <si>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</si>
  <si>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</si>
  <si>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</si>
  <si>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</si>
  <si>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</si>
  <si>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</si>
  <si>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</si>
  <si>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</si>
  <si>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</si>
  <si>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</si>
  <si>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</si>
  <si>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</si>
  <si>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</si>
  <si>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</si>
  <si>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</si>
  <si>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</si>
  <si>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</si>
  <si>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</si>
  <si>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</si>
  <si>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</si>
  <si>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</si>
  <si>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</si>
  <si>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</si>
  <si>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</si>
  <si>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</si>
  <si>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</si>
  <si>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</si>
  <si>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</si>
  <si>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</si>
  <si>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</si>
  <si>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</si>
  <si>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</si>
  <si>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</si>
  <si>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</si>
  <si>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</si>
  <si>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</si>
  <si>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</si>
  <si>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</si>
  <si>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</si>
  <si>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</si>
  <si>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</si>
  <si>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</si>
  <si>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</si>
  <si>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</si>
  <si>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</si>
  <si>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</si>
  <si>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</si>
  <si>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</si>
  <si>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</si>
  <si>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</si>
  <si>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</si>
  <si>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</si>
  <si>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</si>
  <si>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</si>
  <si>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</si>
  <si>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</si>
  <si>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</si>
  <si>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</si>
  <si>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</si>
  <si>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</si>
  <si>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</si>
  <si>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</si>
  <si>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</si>
  <si>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</si>
  <si>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</si>
  <si>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</si>
  <si>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</si>
  <si>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</si>
  <si>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</si>
  <si>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</si>
  <si>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</si>
  <si>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</si>
  <si>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</si>
  <si>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</si>
  <si>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</si>
  <si>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</si>
  <si>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</si>
  <si>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</si>
  <si>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</si>
  <si>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</si>
  <si>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</si>
  <si>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</si>
  <si>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</si>
  <si>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</si>
  <si>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</si>
  <si>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</si>
  <si>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</si>
  <si>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</si>
  <si>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</si>
  <si>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</si>
  <si>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</si>
  <si>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</si>
  <si>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</si>
  <si>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</si>
  <si>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</si>
  <si>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</si>
  <si>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</si>
  <si>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</si>
  <si>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</si>
  <si>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</si>
  <si>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</si>
  <si>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</si>
  <si>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</si>
  <si>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</si>
  <si>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</si>
  <si>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</si>
  <si>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</si>
  <si>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</si>
  <si>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</si>
  <si>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</si>
  <si>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</si>
  <si>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</si>
  <si>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</si>
  <si>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</si>
  <si>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</si>
  <si>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</si>
  <si>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</si>
  <si>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</si>
  <si>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</si>
  <si>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</si>
  <si>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</si>
  <si>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</si>
  <si>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</si>
  <si>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</si>
  <si>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</si>
  <si>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</si>
  <si>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</si>
  <si>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</si>
  <si>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</si>
  <si>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</si>
  <si>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</si>
  <si>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</si>
  <si>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</si>
  <si>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</si>
  <si>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</si>
  <si>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</si>
  <si>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</si>
  <si>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</si>
  <si>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</si>
  <si>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</si>
  <si>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</si>
  <si>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</si>
  <si>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</si>
  <si>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</si>
  <si>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</si>
  <si>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</si>
  <si>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</si>
  <si>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</si>
  <si>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</si>
  <si>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</si>
  <si>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</si>
  <si>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</si>
  <si>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</si>
  <si>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</si>
  <si>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</si>
  <si>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</si>
  <si>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</si>
  <si>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</si>
  <si>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</si>
  <si>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</si>
  <si>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</si>
  <si>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</si>
  <si>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</si>
  <si>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</si>
  <si>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</si>
  <si>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</si>
  <si>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</si>
  <si>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</si>
  <si>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</si>
  <si>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</si>
  <si>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</si>
  <si>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</si>
  <si>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</si>
  <si>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</si>
  <si>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</si>
  <si>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</si>
  <si>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</si>
  <si>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</si>
  <si>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</si>
  <si>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</si>
  <si>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</si>
  <si>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</si>
  <si>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</si>
  <si>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</si>
  <si>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</si>
  <si>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</si>
  <si>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</si>
  <si>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</si>
  <si>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</si>
  <si>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</si>
  <si>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</si>
  <si>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</si>
  <si>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</si>
  <si>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</si>
  <si>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</si>
  <si>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</si>
  <si>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</si>
  <si>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</si>
  <si>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</si>
  <si>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</si>
  <si>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</si>
  <si>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</si>
  <si>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</si>
  <si>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</si>
  <si>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</si>
  <si>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</si>
  <si>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</si>
  <si>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</si>
  <si>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</si>
  <si>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</si>
  <si>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</si>
  <si>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</si>
  <si>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</si>
  <si>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</si>
  <si>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</si>
  <si>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</si>
  <si>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</si>
  <si>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</si>
  <si>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</si>
  <si>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</si>
  <si>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</si>
  <si>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</si>
  <si>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</si>
  <si>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</si>
  <si>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</si>
  <si>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</si>
  <si>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</si>
  <si>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</si>
  <si>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</si>
  <si>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</si>
  <si>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</si>
  <si>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</si>
  <si>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</si>
  <si>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</si>
  <si>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</si>
  <si>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</si>
  <si>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</si>
  <si>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</si>
  <si>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</si>
  <si>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</si>
  <si>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</si>
  <si>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</si>
  <si>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</si>
  <si>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</si>
  <si>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</si>
  <si>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</si>
  <si>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</si>
  <si>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</si>
  <si>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</si>
  <si>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</si>
  <si>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</si>
  <si>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</si>
  <si>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</si>
  <si>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</si>
  <si>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</si>
  <si>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</si>
  <si>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</si>
  <si>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</si>
  <si>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</si>
  <si>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</si>
  <si>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</si>
  <si>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</si>
  <si>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</si>
  <si>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</si>
  <si>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</si>
  <si>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</si>
  <si>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</si>
  <si>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</si>
  <si>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</si>
  <si>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</si>
  <si>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</si>
  <si>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</si>
  <si>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</si>
  <si>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</si>
  <si>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</si>
  <si>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</si>
  <si>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</si>
  <si>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</si>
  <si>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</si>
  <si>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</si>
  <si>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</si>
  <si>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</si>
  <si>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</si>
  <si>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</si>
  <si>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</si>
  <si>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</si>
  <si>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</si>
  <si>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</si>
  <si>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</si>
  <si>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</si>
  <si>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</si>
  <si>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</si>
  <si>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</si>
  <si>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</si>
  <si>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</si>
  <si>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</si>
  <si>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</si>
  <si>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</si>
  <si>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</si>
  <si>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</si>
  <si>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</si>
  <si>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</si>
  <si>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</si>
  <si>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</si>
  <si>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</si>
  <si>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</si>
  <si>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</si>
  <si>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</si>
  <si>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</si>
  <si>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</si>
  <si>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</si>
  <si>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</si>
  <si>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</si>
  <si>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</si>
  <si>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</si>
  <si>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</si>
  <si>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</si>
  <si>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</si>
  <si>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</si>
  <si>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</si>
  <si>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</si>
  <si>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</si>
  <si>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</si>
  <si>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</si>
  <si>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</si>
  <si>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</si>
  <si>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</si>
  <si>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</si>
  <si>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</si>
  <si>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</si>
  <si>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</si>
  <si>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</si>
  <si>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</si>
  <si>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</si>
  <si>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</si>
  <si>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</si>
  <si>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</si>
  <si>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</si>
  <si>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</si>
  <si>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</si>
  <si>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</si>
  <si>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</si>
  <si>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</si>
  <si>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</si>
  <si>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</si>
  <si>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</si>
  <si>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</si>
  <si>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</si>
  <si>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</si>
  <si>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</si>
  <si>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</si>
  <si>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</si>
  <si>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</si>
  <si>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</si>
  <si>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</si>
  <si>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</si>
  <si>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</si>
  <si>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</si>
  <si>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</si>
  <si>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</si>
  <si>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</si>
  <si>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</si>
  <si>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</si>
  <si>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</si>
  <si>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</si>
  <si>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</si>
  <si>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</si>
  <si>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</si>
  <si>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</si>
  <si>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</si>
  <si>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</si>
  <si>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</si>
  <si>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</si>
  <si>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</si>
  <si>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</si>
  <si>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</si>
  <si>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</si>
  <si>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</si>
  <si>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</si>
  <si>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</si>
  <si>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</si>
  <si>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</si>
  <si>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</si>
  <si>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</si>
  <si>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</si>
  <si>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</si>
  <si>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</si>
  <si>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</si>
  <si>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</si>
  <si>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</si>
  <si>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</si>
  <si>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</si>
  <si>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</si>
  <si>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</si>
  <si>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</si>
  <si>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</si>
  <si>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</si>
  <si>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</si>
  <si>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</si>
  <si>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</si>
  <si>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</si>
  <si>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</si>
  <si>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</si>
  <si>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</si>
  <si>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</si>
  <si>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</si>
  <si>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</si>
  <si>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</si>
  <si>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</si>
  <si>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</si>
  <si>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</si>
  <si>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</si>
  <si>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</si>
  <si>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</si>
  <si>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</si>
  <si>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</si>
  <si>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</si>
  <si>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</si>
  <si>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</si>
  <si>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</si>
  <si>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</si>
  <si>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</si>
  <si>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</si>
  <si>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</si>
  <si>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</si>
  <si>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</si>
  <si>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</si>
  <si>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</si>
  <si>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</si>
  <si>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</si>
  <si>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</si>
  <si>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</si>
  <si>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</si>
  <si>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</si>
  <si>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</si>
  <si>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</si>
  <si>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</si>
  <si>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</si>
  <si>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</si>
  <si>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</si>
  <si>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</si>
  <si>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</si>
  <si>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</si>
  <si>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</si>
  <si>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</si>
  <si>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</si>
  <si>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</si>
  <si>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</si>
  <si>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</si>
  <si>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</si>
  <si>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</si>
  <si>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</si>
  <si>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</si>
  <si>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</si>
  <si>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</si>
  <si>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</si>
  <si>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</si>
  <si>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</si>
  <si>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</si>
  <si>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</si>
  <si>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</si>
  <si>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</si>
  <si>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</si>
  <si>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</si>
  <si>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</si>
  <si>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</si>
  <si>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</si>
  <si>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</si>
  <si>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</si>
  <si>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</si>
  <si>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</si>
  <si>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</si>
  <si>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</si>
  <si>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</si>
  <si>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</si>
  <si>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</si>
  <si>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</si>
  <si>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</si>
  <si>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</si>
  <si>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</si>
  <si>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</si>
  <si>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</si>
  <si>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</si>
  <si>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</si>
  <si>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</si>
  <si>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</si>
  <si>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</si>
  <si>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</si>
  <si>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</si>
  <si>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</si>
  <si>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</si>
  <si>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</si>
  <si>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</si>
  <si>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</si>
  <si>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</si>
  <si>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</si>
  <si>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</si>
  <si>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</si>
  <si>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</si>
  <si>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</si>
  <si>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</si>
  <si>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</si>
  <si>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</si>
  <si>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</si>
  <si>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</si>
  <si>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</si>
  <si>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</si>
  <si>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</si>
  <si>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</si>
  <si>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</si>
  <si>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</si>
  <si>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</si>
  <si>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</si>
  <si>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</si>
  <si>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</si>
  <si>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</si>
  <si>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</si>
  <si>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</si>
  <si>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</si>
  <si>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</si>
  <si>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</si>
  <si>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</si>
  <si>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</si>
  <si>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</si>
  <si>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</si>
  <si>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</si>
  <si>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</si>
  <si>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</si>
  <si>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</si>
  <si>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</si>
  <si>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</si>
  <si>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</si>
  <si>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</si>
  <si>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</si>
  <si>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</si>
  <si>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</si>
  <si>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</si>
  <si>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</si>
  <si>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</si>
  <si>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</si>
  <si>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</si>
  <si>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</si>
  <si>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</si>
  <si>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</si>
  <si>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</si>
  <si>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</si>
  <si>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</si>
  <si>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</si>
  <si>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</si>
  <si>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</si>
  <si>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</si>
  <si>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</si>
  <si>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</si>
  <si>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</si>
  <si>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</si>
  <si>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</si>
  <si>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</si>
  <si>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</si>
  <si>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</si>
  <si>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</si>
  <si>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</si>
  <si>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</si>
  <si>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</si>
  <si>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</si>
  <si>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</si>
  <si>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</si>
  <si>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</si>
  <si>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</si>
  <si>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</si>
  <si>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</si>
  <si>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</si>
  <si>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</si>
  <si>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</si>
  <si>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</si>
  <si>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</si>
  <si>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</si>
  <si>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</si>
  <si>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</si>
  <si>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</si>
  <si>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</si>
  <si>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</si>
  <si>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</si>
  <si>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</si>
  <si>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</si>
  <si>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</si>
  <si>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</si>
  <si>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</si>
  <si>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</si>
  <si>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</si>
  <si>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</si>
  <si>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</si>
  <si>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</si>
  <si>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</si>
  <si>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</si>
  <si>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</si>
  <si>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</si>
  <si>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</si>
  <si>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</si>
  <si>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</si>
  <si>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</si>
  <si>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</si>
  <si>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</si>
  <si>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</si>
  <si>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</si>
  <si>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</si>
  <si>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</si>
  <si>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</si>
  <si>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</si>
  <si>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</si>
  <si>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</si>
  <si>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</si>
  <si>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</si>
  <si>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</si>
  <si>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</si>
  <si>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</si>
  <si>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</si>
  <si>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</si>
  <si>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</si>
  <si>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</si>
  <si>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</si>
  <si>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</si>
  <si>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</si>
  <si>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</si>
  <si>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</si>
  <si>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</si>
  <si>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</si>
  <si>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</si>
  <si>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</si>
  <si>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</si>
  <si>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</si>
  <si>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</si>
  <si>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</si>
  <si>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</si>
  <si>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</si>
  <si>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</si>
  <si>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</si>
  <si>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</si>
  <si>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</si>
  <si>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</si>
  <si>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</si>
  <si>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</si>
  <si>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</si>
  <si>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</si>
  <si>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</si>
  <si>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</si>
  <si>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</si>
  <si>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</si>
  <si>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</si>
  <si>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</si>
  <si>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</si>
  <si>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</si>
  <si>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</si>
  <si>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</si>
  <si>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</si>
  <si>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</si>
  <si>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</si>
  <si>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</si>
  <si>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</si>
  <si>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</si>
  <si>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</si>
  <si>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</si>
  <si>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</si>
  <si>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</si>
  <si>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</si>
  <si>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</si>
  <si>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</si>
  <si>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</si>
  <si>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</si>
  <si>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</si>
  <si>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</si>
  <si>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</si>
  <si>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</si>
  <si>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</si>
  <si>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</si>
  <si>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</si>
  <si>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</si>
  <si>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</si>
  <si>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</si>
  <si>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</si>
  <si>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</si>
  <si>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</si>
  <si>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</si>
  <si>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</si>
  <si>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</si>
  <si>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</si>
  <si>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</si>
  <si>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</si>
  <si>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</si>
  <si>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</si>
  <si>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</si>
  <si>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</si>
  <si>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</si>
  <si>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</si>
  <si>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</si>
  <si>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</si>
  <si>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</si>
  <si>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</si>
  <si>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</si>
  <si>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</si>
  <si>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</si>
  <si>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</si>
  <si>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</si>
  <si>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</si>
  <si>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</si>
  <si>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</si>
  <si>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</si>
  <si>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</si>
  <si>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</si>
  <si>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</si>
  <si>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</si>
  <si>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</si>
  <si>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</si>
  <si>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</si>
  <si>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</si>
  <si>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</si>
  <si>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</si>
  <si>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</si>
  <si>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</si>
  <si>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</si>
  <si>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</si>
  <si>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</si>
  <si>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</si>
  <si>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</si>
  <si>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</si>
  <si>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</si>
  <si>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</si>
  <si>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</si>
  <si>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</si>
  <si>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</si>
  <si>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</si>
  <si>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</si>
  <si>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</si>
  <si>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</si>
  <si>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</si>
  <si>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</si>
  <si>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</si>
  <si>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</si>
  <si>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</si>
  <si>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</si>
  <si>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</si>
  <si>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</si>
  <si>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</si>
  <si>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</si>
  <si>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</si>
  <si>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</si>
  <si>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</si>
  <si>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</si>
  <si>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</si>
  <si>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</si>
  <si>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</si>
  <si>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</si>
  <si>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</si>
  <si>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</si>
  <si>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</si>
  <si>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</si>
  <si>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</si>
  <si>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</si>
  <si>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</si>
  <si>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</si>
  <si>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</si>
  <si>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</si>
  <si>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</si>
  <si>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</si>
  <si>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</si>
  <si>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</si>
  <si>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</si>
  <si>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</si>
  <si>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</si>
  <si>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</si>
  <si>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</si>
  <si>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</si>
  <si>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</si>
  <si>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</si>
  <si>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</si>
  <si>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</si>
  <si>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</si>
  <si>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</si>
  <si>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</si>
  <si>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</si>
  <si>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</si>
  <si>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</si>
  <si>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</si>
  <si>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</si>
  <si>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</si>
  <si>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</si>
  <si>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</si>
  <si>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</si>
  <si>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</si>
  <si>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</si>
  <si>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</si>
  <si>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</si>
  <si>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</si>
  <si>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</si>
  <si>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</si>
  <si>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</si>
  <si>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</si>
  <si>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</si>
  <si>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</si>
  <si>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</si>
  <si>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</si>
  <si>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</si>
  <si>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</si>
  <si>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</si>
  <si>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</si>
  <si>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</si>
  <si>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</si>
  <si>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</si>
  <si>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</si>
  <si>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</si>
  <si>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</si>
  <si>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</si>
  <si>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</si>
  <si>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</si>
  <si>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</si>
  <si>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</si>
  <si>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</si>
  <si>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</si>
  <si>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</si>
  <si>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</si>
  <si>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</si>
  <si>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</si>
  <si>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</si>
  <si>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</si>
  <si>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</si>
  <si>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</si>
  <si>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</si>
  <si>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</si>
  <si>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</si>
  <si>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</si>
  <si>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</si>
  <si>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</si>
  <si>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</si>
  <si>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</si>
  <si>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</si>
  <si>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</si>
  <si>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</si>
  <si>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</si>
  <si>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</si>
  <si>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</si>
  <si>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</si>
  <si>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</si>
  <si>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</si>
  <si>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</si>
  <si>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</si>
  <si>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</si>
  <si>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</si>
  <si>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</si>
  <si>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</si>
  <si>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</si>
  <si>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</si>
  <si>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</si>
  <si>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</si>
  <si>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</si>
  <si>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</si>
  <si>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</si>
  <si>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</si>
  <si>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</si>
  <si>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</si>
  <si>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</si>
  <si>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</si>
  <si>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</si>
  <si>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</si>
  <si>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</si>
  <si>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</si>
  <si>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</si>
  <si>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</si>
  <si>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</si>
  <si>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</si>
  <si>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</si>
  <si>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</si>
  <si>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</si>
  <si>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</si>
  <si>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</si>
  <si>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</si>
  <si>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</si>
  <si>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</si>
  <si>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</si>
  <si>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</si>
  <si>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</si>
  <si>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</si>
  <si>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</si>
  <si>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</si>
  <si>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</si>
  <si>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</si>
  <si>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</si>
  <si>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</si>
  <si>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</si>
  <si>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</si>
  <si>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</si>
  <si>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</si>
  <si>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</si>
  <si>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</si>
  <si>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</si>
  <si>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</si>
  <si>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</si>
  <si>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</si>
  <si>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</si>
  <si>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</si>
  <si>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</si>
  <si>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</si>
  <si>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</si>
  <si>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</si>
  <si>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</si>
  <si>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</si>
  <si>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</si>
  <si>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</si>
  <si>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</si>
  <si>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</si>
  <si>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</si>
  <si>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</si>
  <si>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</si>
  <si>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</si>
  <si>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</si>
  <si>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</si>
  <si>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</si>
  <si>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</si>
  <si>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</si>
  <si>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</si>
  <si>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</si>
  <si>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</si>
  <si>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</si>
  <si>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</si>
  <si>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</si>
  <si>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</si>
  <si>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</si>
  <si>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</si>
  <si>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</si>
  <si>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</si>
  <si>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</si>
  <si>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</si>
  <si>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</si>
  <si>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</si>
  <si>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</si>
  <si>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</si>
  <si>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</si>
  <si>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</si>
  <si>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</si>
  <si>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</si>
  <si>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</si>
  <si>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</si>
  <si>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</si>
  <si>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</si>
  <si>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</si>
  <si>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</si>
  <si>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</si>
  <si>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</si>
  <si>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</si>
  <si>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</si>
  <si>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</si>
  <si>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</si>
  <si>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</si>
  <si>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</si>
  <si>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</si>
  <si>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</si>
  <si>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</si>
  <si>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</si>
  <si>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</si>
  <si>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</si>
  <si>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</si>
  <si>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</si>
  <si>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</si>
  <si>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</si>
  <si>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</si>
  <si>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</si>
  <si>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</si>
  <si>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</si>
  <si>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</si>
  <si>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</si>
  <si>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</si>
  <si>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</si>
  <si>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</si>
  <si>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</si>
  <si>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</si>
  <si>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</si>
  <si>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</si>
  <si>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</si>
  <si>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</si>
  <si>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</si>
  <si>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</si>
  <si>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</si>
  <si>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</si>
  <si>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</si>
  <si>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</si>
  <si>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</si>
  <si>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</si>
  <si>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</si>
  <si>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</si>
  <si>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</si>
  <si>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</si>
  <si>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</si>
  <si>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</si>
  <si>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</si>
  <si>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</si>
  <si>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</si>
  <si>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</si>
  <si>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</si>
  <si>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</si>
  <si>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</si>
  <si>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</si>
  <si>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</si>
  <si>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</si>
  <si>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</si>
  <si>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</si>
  <si>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</si>
  <si>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</si>
  <si>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</si>
  <si>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</si>
  <si>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</si>
  <si>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</si>
  <si>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</si>
  <si>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</si>
  <si>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</si>
  <si>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</si>
  <si>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</si>
  <si>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</si>
  <si>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</si>
  <si>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</si>
  <si>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</si>
  <si>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</si>
  <si>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</si>
  <si>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</si>
  <si>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</si>
  <si>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</si>
  <si>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</si>
  <si>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</si>
  <si>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</si>
  <si>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</si>
  <si>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</si>
  <si>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</si>
  <si>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</si>
  <si>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</si>
  <si>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</si>
  <si>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</si>
  <si>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</si>
  <si>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</si>
  <si>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</si>
  <si>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</si>
  <si>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</si>
  <si>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</si>
  <si>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</si>
  <si>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</si>
  <si>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</si>
  <si>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</si>
  <si>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</si>
  <si>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</si>
  <si>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</si>
  <si>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</si>
  <si>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</si>
  <si>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</si>
  <si>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</si>
  <si>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</si>
  <si>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</si>
  <si>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</si>
  <si>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</si>
  <si>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</si>
  <si>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</si>
  <si>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</si>
  <si>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</si>
  <si>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</si>
  <si>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</si>
  <si>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</si>
  <si>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</si>
  <si>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</si>
  <si>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</si>
  <si>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</si>
  <si>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</si>
  <si>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</si>
  <si>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</si>
  <si>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</si>
  <si>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</si>
  <si>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</si>
  <si>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</si>
  <si>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</si>
  <si>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</si>
  <si>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</si>
  <si>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</si>
  <si>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</si>
  <si>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</si>
  <si>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</si>
  <si>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</si>
  <si>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</si>
  <si>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</si>
  <si>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</si>
  <si>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</si>
  <si>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</si>
  <si>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</si>
  <si>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</si>
  <si>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</si>
  <si>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</si>
  <si>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</si>
  <si>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</si>
  <si>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</si>
  <si>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</si>
  <si>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</si>
  <si>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</si>
  <si>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</si>
  <si>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</si>
  <si>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</si>
  <si>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</si>
  <si>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</si>
  <si>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</si>
  <si>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</si>
  <si>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</si>
  <si>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</si>
  <si>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</si>
  <si>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</si>
  <si>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</si>
  <si>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</si>
  <si>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</si>
  <si>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</si>
  <si>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</si>
  <si>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</si>
  <si>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</si>
  <si>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</si>
  <si>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</si>
  <si>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</si>
  <si>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</si>
  <si>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</si>
  <si>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</si>
  <si>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</si>
  <si>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</si>
  <si>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</si>
  <si>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</si>
  <si>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</si>
  <si>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</si>
  <si>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</si>
  <si>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</si>
  <si>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</si>
  <si>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</si>
  <si>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</si>
  <si>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</si>
  <si>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</si>
  <si>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</si>
  <si>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</si>
  <si>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</si>
  <si>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</si>
  <si>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</si>
  <si>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</si>
  <si>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</si>
  <si>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</si>
  <si>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</si>
  <si>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</si>
  <si>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</si>
  <si>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</si>
  <si>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</si>
  <si>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</si>
  <si>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</si>
  <si>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</si>
  <si>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</si>
  <si>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</si>
  <si>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</si>
  <si>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</si>
  <si>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</si>
  <si>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</si>
  <si>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</si>
  <si>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</si>
  <si>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</si>
  <si>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</si>
  <si>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</si>
  <si>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</si>
  <si>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</si>
  <si>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</si>
  <si>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</si>
  <si>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</si>
  <si>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</si>
  <si>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</si>
  <si>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</si>
  <si>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</si>
  <si>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</si>
  <si>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</si>
  <si>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</si>
  <si>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</si>
  <si>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</si>
  <si>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</si>
  <si>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</si>
  <si>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</si>
  <si>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</si>
  <si>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</si>
  <si>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</si>
  <si>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</si>
  <si>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</si>
  <si>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</si>
  <si>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</si>
  <si>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</si>
  <si>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</si>
  <si>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</si>
  <si>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</si>
  <si>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</si>
  <si>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</si>
  <si>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</si>
  <si>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</si>
  <si>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</si>
  <si>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</si>
  <si>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</si>
  <si>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</si>
  <si>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</si>
  <si>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</si>
  <si>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</si>
  <si>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</si>
  <si>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</si>
  <si>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</si>
  <si>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</si>
  <si>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</si>
  <si>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</si>
  <si>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</si>
  <si>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</si>
  <si>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</si>
  <si>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</si>
  <si>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</si>
  <si>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</si>
  <si>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</si>
  <si>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</si>
  <si>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</si>
  <si>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</si>
  <si>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</si>
  <si>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</si>
  <si>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</si>
  <si>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</si>
  <si>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</si>
  <si>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</si>
  <si>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</si>
  <si>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</si>
  <si>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</si>
  <si>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</si>
  <si>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</si>
  <si>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</si>
  <si>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</si>
  <si>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</si>
  <si>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</si>
  <si>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</si>
  <si>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</si>
  <si>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</si>
  <si>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</si>
  <si>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</si>
  <si>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</si>
  <si>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</si>
  <si>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</si>
  <si>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</si>
  <si>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</si>
  <si>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</si>
  <si>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</si>
  <si>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</si>
  <si>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</si>
  <si>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</si>
  <si>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</si>
  <si>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</si>
  <si>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</si>
  <si>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</si>
  <si>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</si>
  <si>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</si>
  <si>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</si>
  <si>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</si>
  <si>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</si>
  <si>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</si>
  <si>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</si>
  <si>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</si>
  <si>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</si>
  <si>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</si>
  <si>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</si>
  <si>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</si>
  <si>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</si>
  <si>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</si>
  <si>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</si>
  <si>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</si>
  <si>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</si>
  <si>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</si>
  <si>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</si>
  <si>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</si>
  <si>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</si>
  <si>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</si>
  <si>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</si>
  <si>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</si>
  <si>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</si>
  <si>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</si>
  <si>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</si>
  <si>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</si>
  <si>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</si>
  <si>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</si>
  <si>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</si>
  <si>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</si>
  <si>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</si>
  <si>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</si>
  <si>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</si>
  <si>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</si>
  <si>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</si>
  <si>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</si>
  <si>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</si>
  <si>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</si>
  <si>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</si>
  <si>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</si>
  <si>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</si>
  <si>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</si>
  <si>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</si>
  <si>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</si>
  <si>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</si>
  <si>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</si>
  <si>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</si>
  <si>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</si>
  <si>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</si>
  <si>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</si>
  <si>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</si>
  <si>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</si>
  <si>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</si>
  <si>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</si>
  <si>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</si>
  <si>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</si>
  <si>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</si>
  <si>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</si>
  <si>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</si>
  <si>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</si>
  <si>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</si>
  <si>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</si>
  <si>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</si>
  <si>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</si>
  <si>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</si>
  <si>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</si>
  <si>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</si>
  <si>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</si>
  <si>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</si>
  <si>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</si>
  <si>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</si>
  <si>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</si>
  <si>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</si>
  <si>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</si>
  <si>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</si>
  <si>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</si>
  <si>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</si>
  <si>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</si>
  <si>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</si>
  <si>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</si>
  <si>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</si>
  <si>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</si>
  <si>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</si>
  <si>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</si>
  <si>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</si>
  <si>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</si>
  <si>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</si>
  <si>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</si>
  <si>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</si>
  <si>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</si>
  <si>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</si>
  <si>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</si>
  <si>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</si>
  <si>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</si>
  <si>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</si>
  <si>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</si>
  <si>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</si>
  <si>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</si>
  <si>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</si>
  <si>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</si>
  <si>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</si>
  <si>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</si>
  <si>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</si>
  <si>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</si>
  <si>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</si>
  <si>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</si>
  <si>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</si>
  <si>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</si>
  <si>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</si>
  <si>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</si>
  <si>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</si>
  <si>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</si>
  <si>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</si>
  <si>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</si>
  <si>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</si>
  <si>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</si>
  <si>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</si>
  <si>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</si>
  <si>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</si>
  <si>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</si>
  <si>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</si>
  <si>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</si>
  <si>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</si>
  <si>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</si>
  <si>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</si>
  <si>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</si>
  <si>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</si>
  <si>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</si>
  <si>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</si>
  <si>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</si>
  <si>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</si>
  <si>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</si>
  <si>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</si>
  <si>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</si>
  <si>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</si>
  <si>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</si>
  <si>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</si>
  <si>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</si>
  <si>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</si>
  <si>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</si>
  <si>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</si>
  <si>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</si>
  <si>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</si>
  <si>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</si>
  <si>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</si>
  <si>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</si>
  <si>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</si>
  <si>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</si>
  <si>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</si>
  <si>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</si>
  <si>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</si>
  <si>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</si>
  <si>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</si>
  <si>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</si>
  <si>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</si>
  <si>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</si>
  <si>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</si>
  <si>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</si>
  <si>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</si>
  <si>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</si>
  <si>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</si>
  <si>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</si>
  <si>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</si>
  <si>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</si>
  <si>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</si>
  <si>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</si>
  <si>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</si>
  <si>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</si>
  <si>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</si>
  <si>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</si>
  <si>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</si>
  <si>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</si>
  <si>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</si>
  <si>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</si>
  <si>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</si>
  <si>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</si>
  <si>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</si>
  <si>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</si>
  <si>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</si>
  <si>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</si>
  <si>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</si>
  <si>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</si>
  <si>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</si>
  <si>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</si>
  <si>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</si>
  <si>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</si>
  <si>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</si>
  <si>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</si>
  <si>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</si>
  <si>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</si>
  <si>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</si>
  <si>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</si>
  <si>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</si>
  <si>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</si>
  <si>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</si>
  <si>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</si>
  <si>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</si>
  <si>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</si>
  <si>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</si>
  <si>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</si>
  <si>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</si>
  <si>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</si>
  <si>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</si>
  <si>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</si>
  <si>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</si>
  <si>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</si>
  <si>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</si>
  <si>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</si>
  <si>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</si>
  <si>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</si>
  <si>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</si>
  <si>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</si>
  <si>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</si>
  <si>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</si>
  <si>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</si>
  <si>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</si>
  <si>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</si>
  <si>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</si>
  <si>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</si>
  <si>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</si>
  <si>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</si>
  <si>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</si>
  <si>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</si>
  <si>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</si>
  <si>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</si>
  <si>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</si>
  <si>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</si>
  <si>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</si>
  <si>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</si>
  <si>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</si>
  <si>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</si>
  <si>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</si>
  <si>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</si>
  <si>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</si>
  <si>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</si>
  <si>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</si>
  <si>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</si>
  <si>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</si>
  <si>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</si>
  <si>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</si>
  <si>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</si>
  <si>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</si>
  <si>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</si>
  <si>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</si>
  <si>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</si>
  <si>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</si>
  <si>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</si>
  <si>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</si>
  <si>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</si>
  <si>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</si>
  <si>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</si>
  <si>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</si>
  <si>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</si>
  <si>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</si>
  <si>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</si>
  <si>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</si>
  <si>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</si>
  <si>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</si>
  <si>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</si>
  <si>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</si>
  <si>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</si>
  <si>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</si>
  <si>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</si>
  <si>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</si>
  <si>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</si>
  <si>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</si>
  <si>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</si>
  <si>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</si>
  <si>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</si>
  <si>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</si>
  <si>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</si>
  <si>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</si>
  <si>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</si>
  <si>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</si>
  <si>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</si>
  <si>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</si>
  <si>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</si>
  <si>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</si>
  <si>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</si>
  <si>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</si>
  <si>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</si>
  <si>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</si>
  <si>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</si>
  <si>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</si>
  <si>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</si>
  <si>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</si>
  <si>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</si>
  <si>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</si>
  <si>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</si>
  <si>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</si>
  <si>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</si>
  <si>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</si>
  <si>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</si>
  <si>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</si>
  <si>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</si>
  <si>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</si>
  <si>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</si>
  <si>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</si>
  <si>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</si>
  <si>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</si>
  <si>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</si>
  <si>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</si>
  <si>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</si>
  <si>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</si>
  <si>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</si>
  <si>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</si>
  <si>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</si>
  <si>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</si>
  <si>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</si>
  <si>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</si>
  <si>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</si>
  <si>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</si>
  <si>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</si>
  <si>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</si>
  <si>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</si>
  <si>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</si>
  <si>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</si>
  <si>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</si>
  <si>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</si>
  <si>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</si>
  <si>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</si>
  <si>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</si>
  <si>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</si>
  <si>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</si>
  <si>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</si>
  <si>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</si>
  <si>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</si>
  <si>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</si>
  <si>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</si>
  <si>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</si>
  <si>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</si>
  <si>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</si>
  <si>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</si>
  <si>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</si>
  <si>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</si>
  <si>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</si>
  <si>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</si>
  <si>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</si>
  <si>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</si>
  <si>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</si>
  <si>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</si>
  <si>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</si>
  <si>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</si>
  <si>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</si>
  <si>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</si>
  <si>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</si>
  <si>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</si>
  <si>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</si>
  <si>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</si>
  <si>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</si>
  <si>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</si>
  <si>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</si>
  <si>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</si>
  <si>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</si>
  <si>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</si>
  <si>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</si>
  <si>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</si>
  <si>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</si>
  <si>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</si>
  <si>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</si>
  <si>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</si>
  <si>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</si>
  <si>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</si>
  <si>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</si>
  <si>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</si>
  <si>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</si>
  <si>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</si>
  <si>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</si>
  <si>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</si>
  <si>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</si>
  <si>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</si>
  <si>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</si>
  <si>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</si>
  <si>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</si>
  <si>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</si>
  <si>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</si>
  <si>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</si>
  <si>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</si>
  <si>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</si>
  <si>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</si>
  <si>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</si>
  <si>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</si>
  <si>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</si>
  <si>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</si>
  <si>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</si>
  <si>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</si>
  <si>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</si>
  <si>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</si>
  <si>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</si>
  <si>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</si>
  <si>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</si>
  <si>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</si>
  <si>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</si>
  <si>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</si>
  <si>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</si>
  <si>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</si>
  <si>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</si>
  <si>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</si>
  <si>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</si>
  <si>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</si>
  <si>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</si>
  <si>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</si>
  <si>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</si>
  <si>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</si>
  <si>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</si>
  <si>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</si>
  <si>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</si>
  <si>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</si>
  <si>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</si>
  <si>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</si>
  <si>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</si>
  <si>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</si>
  <si>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</si>
  <si>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</si>
  <si>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</si>
  <si>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</si>
  <si>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</si>
  <si>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</si>
  <si>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</si>
  <si>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</si>
  <si>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</si>
  <si>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</si>
  <si>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</si>
  <si>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</si>
  <si>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</si>
  <si>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</si>
  <si>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</si>
  <si>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</si>
  <si>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</si>
  <si>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</si>
  <si>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</si>
  <si>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</si>
  <si>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</si>
  <si>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</si>
  <si>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</si>
  <si>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</si>
  <si>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</si>
  <si>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</si>
  <si>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</si>
  <si>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</si>
  <si>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</si>
  <si>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</si>
  <si>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</si>
  <si>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</si>
  <si>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</si>
  <si>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</si>
  <si>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</si>
  <si>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</si>
  <si>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</si>
  <si>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</si>
  <si>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</si>
  <si>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</si>
  <si>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</si>
  <si>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</si>
  <si>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</si>
  <si>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</si>
  <si>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</si>
  <si>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</si>
  <si>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</si>
  <si>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</si>
  <si>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</si>
  <si>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</si>
  <si>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</si>
  <si>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</si>
  <si>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</si>
  <si>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</si>
  <si>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</si>
  <si>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</si>
  <si>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</si>
  <si>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</si>
  <si>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</si>
  <si>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</si>
  <si>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</si>
  <si>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</si>
  <si>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</si>
  <si>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</si>
  <si>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</si>
  <si>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</si>
  <si>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</si>
  <si>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</si>
  <si>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</si>
  <si>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</si>
  <si>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</si>
  <si>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</si>
  <si>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</si>
  <si>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</si>
  <si>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</si>
  <si>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</si>
  <si>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</si>
  <si>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</si>
  <si>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</si>
  <si>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</si>
  <si>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</si>
  <si>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</si>
  <si>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</si>
  <si>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</si>
  <si>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</si>
  <si>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</si>
  <si>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</si>
  <si>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</si>
  <si>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</si>
  <si>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</si>
  <si>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</si>
  <si>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</si>
  <si>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</si>
  <si>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</si>
  <si>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</si>
  <si>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</si>
  <si>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</si>
  <si>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</si>
  <si>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</si>
  <si>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</si>
  <si>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</si>
  <si>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</si>
  <si>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</si>
  <si>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</si>
  <si>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</si>
  <si>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</si>
  <si>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</si>
  <si>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</si>
  <si>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</si>
  <si>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</si>
  <si>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</si>
  <si>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</si>
  <si>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</si>
  <si>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</si>
  <si>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</si>
  <si>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</si>
  <si>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</si>
  <si>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</si>
  <si>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</si>
  <si>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</si>
  <si>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</si>
  <si>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</si>
  <si>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</si>
  <si>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</si>
  <si>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</si>
  <si>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</si>
  <si>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</si>
  <si>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</si>
  <si>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</si>
  <si>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</si>
  <si>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</si>
  <si>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</si>
  <si>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</si>
  <si>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</si>
  <si>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</si>
  <si>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</si>
  <si>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</si>
  <si>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</si>
  <si>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</si>
  <si>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</si>
  <si>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</si>
  <si>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</si>
  <si>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</si>
  <si>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</si>
  <si>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</si>
  <si>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</si>
  <si>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</si>
  <si>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</si>
  <si>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</si>
  <si>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</si>
  <si>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</si>
  <si>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</si>
  <si>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</si>
  <si>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</si>
  <si>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</si>
  <si>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</si>
  <si>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</si>
  <si>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</si>
  <si>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</si>
  <si>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</si>
  <si>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</si>
  <si>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</si>
  <si>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</si>
  <si>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</si>
  <si>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</si>
  <si>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</si>
  <si>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</si>
  <si>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</si>
  <si>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</si>
  <si>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</si>
  <si>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</si>
  <si>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</si>
  <si>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</si>
  <si>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</si>
  <si>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</si>
  <si>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</si>
  <si>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</si>
  <si>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</si>
  <si>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</si>
  <si>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</si>
  <si>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</si>
  <si>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</si>
  <si>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</si>
  <si>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</si>
  <si>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</si>
  <si>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</si>
  <si>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</si>
  <si>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</si>
  <si>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</si>
  <si>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</si>
  <si>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</si>
  <si>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</si>
  <si>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</si>
  <si>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</si>
  <si>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</si>
  <si>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</si>
  <si>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</si>
  <si>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</si>
  <si>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</si>
  <si>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</si>
  <si>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</si>
  <si>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</si>
  <si>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</si>
  <si>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</si>
  <si>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</si>
  <si>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</si>
  <si>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</si>
  <si>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</si>
  <si>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</si>
  <si>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</si>
  <si>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</si>
  <si>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</si>
  <si>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</si>
  <si>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</si>
  <si>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</si>
  <si>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</si>
  <si>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</si>
  <si>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</si>
  <si>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</si>
  <si>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</si>
  <si>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</si>
  <si>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</si>
  <si>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</si>
  <si>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</si>
  <si>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</si>
  <si>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</si>
  <si>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</si>
  <si>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</si>
  <si>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</si>
  <si>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</si>
  <si>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</si>
  <si>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</si>
  <si>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</si>
  <si>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</si>
  <si>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</si>
  <si>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</si>
  <si>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</si>
  <si>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</si>
  <si>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</si>
  <si>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</si>
  <si>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</si>
  <si>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</si>
  <si>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</si>
  <si>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</si>
  <si>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</si>
  <si>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</si>
  <si>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</si>
  <si>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</si>
  <si>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</si>
  <si>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</si>
  <si>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</si>
  <si>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</si>
  <si>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</si>
  <si>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</si>
  <si>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</si>
  <si>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</si>
  <si>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</si>
  <si>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</si>
  <si>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</si>
  <si>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</si>
  <si>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</si>
  <si>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</si>
  <si>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</si>
  <si>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</si>
  <si>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</si>
  <si>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</si>
  <si>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</si>
  <si>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</si>
  <si>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</si>
  <si>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</si>
  <si>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</si>
  <si>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</si>
  <si>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</si>
  <si>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</si>
  <si>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</si>
  <si>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</si>
  <si>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</si>
  <si>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</si>
  <si>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</si>
  <si>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</si>
  <si>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</si>
  <si>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</si>
  <si>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</si>
  <si>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</si>
  <si>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</si>
  <si>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</si>
  <si>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</si>
  <si>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</si>
  <si>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</si>
  <si>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</si>
  <si>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</si>
  <si>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</si>
  <si>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</si>
  <si>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</si>
  <si>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</si>
  <si>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</si>
  <si>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</si>
  <si>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</si>
  <si>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</si>
  <si>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</si>
  <si>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</si>
  <si>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</si>
  <si>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</si>
  <si>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</si>
  <si>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</si>
  <si>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</si>
  <si>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</si>
  <si>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</si>
  <si>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</si>
  <si>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</si>
  <si>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</si>
  <si>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</si>
  <si>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</si>
  <si>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</si>
  <si>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</si>
  <si>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</si>
  <si>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</si>
  <si>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</si>
  <si>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</si>
  <si>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</si>
  <si>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</si>
  <si>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</si>
  <si>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</si>
  <si>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</si>
  <si>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</si>
  <si>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</si>
  <si>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</si>
  <si>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</si>
  <si>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</si>
  <si>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</si>
  <si>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</si>
  <si>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</si>
  <si>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</si>
  <si>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</si>
  <si>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</si>
  <si>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</si>
  <si>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</si>
  <si>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</si>
  <si>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</si>
  <si>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</si>
  <si>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</si>
  <si>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</si>
  <si>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</si>
  <si>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</si>
  <si>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</si>
  <si>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</si>
  <si>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</si>
  <si>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</si>
  <si>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</si>
  <si>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</si>
  <si>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</si>
  <si>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</si>
  <si>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</si>
  <si>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</si>
  <si>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</si>
  <si>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</si>
  <si>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</si>
  <si>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</si>
  <si>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</si>
  <si>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</si>
  <si>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</si>
  <si>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</si>
  <si>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</si>
  <si>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</si>
  <si>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</si>
  <si>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</si>
  <si>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</si>
  <si>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</si>
  <si>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</si>
  <si>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</si>
  <si>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</si>
  <si>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</si>
  <si>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</si>
  <si>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</si>
  <si>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</si>
  <si>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</si>
  <si>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</si>
  <si>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</si>
  <si>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</si>
  <si>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</si>
  <si>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</si>
  <si>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</si>
  <si>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</si>
  <si>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</si>
  <si>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</si>
  <si>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</si>
  <si>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</si>
  <si>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</si>
  <si>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</si>
  <si>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</si>
  <si>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</si>
  <si>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</si>
  <si>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</si>
  <si>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</si>
  <si>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</si>
  <si>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</si>
  <si>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</si>
  <si>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</si>
  <si>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</si>
  <si>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</si>
  <si>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</si>
  <si>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</si>
  <si>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</si>
  <si>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</si>
  <si>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</si>
  <si>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</si>
  <si>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</si>
  <si>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</si>
  <si>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</si>
  <si>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</si>
  <si>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</si>
  <si>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</si>
  <si>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</si>
  <si>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</si>
  <si>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</si>
  <si>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</si>
  <si>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</si>
  <si>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</si>
  <si>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</si>
  <si>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</si>
  <si>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</si>
  <si>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</si>
  <si>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</si>
  <si>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</si>
  <si>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</si>
  <si>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</si>
  <si>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</si>
  <si>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</si>
  <si>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</si>
  <si>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</si>
  <si>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</si>
  <si>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</si>
  <si>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</si>
  <si>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</si>
  <si>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</si>
  <si>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</si>
  <si>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</si>
  <si>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</si>
  <si>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</si>
  <si>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</si>
  <si>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</si>
  <si>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</si>
  <si>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</si>
  <si>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</si>
  <si>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</si>
  <si>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</si>
  <si>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</si>
  <si>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</si>
  <si>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</si>
  <si>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</si>
  <si>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</si>
  <si>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</si>
  <si>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</si>
  <si>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</si>
  <si>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</si>
  <si>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</si>
  <si>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</si>
  <si>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</si>
  <si>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</si>
  <si>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</si>
  <si>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</si>
  <si>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</si>
  <si>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</si>
  <si>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</si>
  <si>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</si>
  <si>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</si>
  <si>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</si>
  <si>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</si>
  <si>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</si>
  <si>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</si>
  <si>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</si>
  <si>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</si>
  <si>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</si>
  <si>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</si>
  <si>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</si>
  <si>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</si>
  <si>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</si>
  <si>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</si>
  <si>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</si>
  <si>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</si>
  <si>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</si>
  <si>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</si>
  <si>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</si>
  <si>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</si>
  <si>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</si>
  <si>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</si>
  <si>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</si>
  <si>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</si>
  <si>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</si>
  <si>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</si>
  <si>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</si>
  <si>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</si>
  <si>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</si>
  <si>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</si>
  <si>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</si>
  <si>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</si>
  <si>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</si>
  <si>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</si>
  <si>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</si>
  <si>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</si>
  <si>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</si>
  <si>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</si>
  <si>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</si>
  <si>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</si>
  <si>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</si>
  <si>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</si>
  <si>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</si>
  <si>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</si>
  <si>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</si>
  <si>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</si>
  <si>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</si>
  <si>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</si>
  <si>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</si>
  <si>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</si>
  <si>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</si>
  <si>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</si>
  <si>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</si>
  <si>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</si>
  <si>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</si>
  <si>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</si>
  <si>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</si>
  <si>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</si>
  <si>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</si>
  <si>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</si>
  <si>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</si>
  <si>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</si>
  <si>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</si>
  <si>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</si>
  <si>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</si>
  <si>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</si>
  <si>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</si>
  <si>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</si>
  <si>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</si>
  <si>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</si>
  <si>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</si>
  <si>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</si>
  <si>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</si>
  <si>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</si>
  <si>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</si>
  <si>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</si>
  <si>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</si>
  <si>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</si>
  <si>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</si>
  <si>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</si>
  <si>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</si>
  <si>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</si>
  <si>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</si>
  <si>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</si>
  <si>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</si>
  <si>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</si>
  <si>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</si>
  <si>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</si>
  <si>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</si>
  <si>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</si>
  <si>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</si>
  <si>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</si>
  <si>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</si>
  <si>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</si>
  <si>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</si>
  <si>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</si>
  <si>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</si>
  <si>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</si>
  <si>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</si>
  <si>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</si>
  <si>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</si>
  <si>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</si>
  <si>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</si>
  <si>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</si>
  <si>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</si>
  <si>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</si>
  <si>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</si>
  <si>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</si>
  <si>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</si>
  <si>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</si>
  <si>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</si>
  <si>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</si>
  <si>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</si>
  <si>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</si>
  <si>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</si>
  <si>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</si>
  <si>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</si>
  <si>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</si>
  <si>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</si>
  <si>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</si>
  <si>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</si>
  <si>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</si>
  <si>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</si>
  <si>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</si>
  <si>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</si>
  <si>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</si>
  <si>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</si>
  <si>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</si>
  <si>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</si>
  <si>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</si>
  <si>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</si>
  <si>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</si>
  <si>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</si>
  <si>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</si>
  <si>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</si>
  <si>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</si>
  <si>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</si>
  <si>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</si>
  <si>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</si>
  <si>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</si>
  <si>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</si>
  <si>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</si>
  <si>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</si>
  <si>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</si>
  <si>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</si>
  <si>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</si>
  <si>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</si>
  <si>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</si>
  <si>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</si>
  <si>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</si>
  <si>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</si>
  <si>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</si>
  <si>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</si>
  <si>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</si>
  <si>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</si>
  <si>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</si>
  <si>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</si>
  <si>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</si>
  <si>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</si>
  <si>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</si>
  <si>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</si>
  <si>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</si>
  <si>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</si>
  <si>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</si>
  <si>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</si>
  <si>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</si>
  <si>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</si>
  <si>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</si>
  <si>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</si>
  <si>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</si>
  <si>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</si>
  <si>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</si>
  <si>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</si>
  <si>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</si>
  <si>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</si>
  <si>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</si>
  <si>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</si>
  <si>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</si>
  <si>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</si>
  <si>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</si>
  <si>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</si>
  <si>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</si>
  <si>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</si>
  <si>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</si>
  <si>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</si>
  <si>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</si>
  <si>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</si>
  <si>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</si>
  <si>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</si>
  <si>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</si>
  <si>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</si>
  <si>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</si>
  <si>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</si>
  <si>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</si>
  <si>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</si>
  <si>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</si>
  <si>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</si>
  <si>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</si>
  <si>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</si>
  <si>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</si>
  <si>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</si>
  <si>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</si>
  <si>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</si>
  <si>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</si>
  <si>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</si>
  <si>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</si>
  <si>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</si>
  <si>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</si>
  <si>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</si>
  <si>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</si>
  <si>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</si>
  <si>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</si>
  <si>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</si>
  <si>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</si>
  <si>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</si>
  <si>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</si>
  <si>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</si>
  <si>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</si>
  <si>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</si>
  <si>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</si>
  <si>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</si>
  <si>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</si>
  <si>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</si>
  <si>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</si>
  <si>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</si>
  <si>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</si>
  <si>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</si>
  <si>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</si>
  <si>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</si>
  <si>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</si>
  <si>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</si>
  <si>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</si>
  <si>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</si>
  <si>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</si>
  <si>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</si>
  <si>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</si>
  <si>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</si>
  <si>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</si>
  <si>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</si>
  <si>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</si>
  <si>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</si>
  <si>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</si>
  <si>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</si>
  <si>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</si>
  <si>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</si>
  <si>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</si>
  <si>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</si>
  <si>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</si>
  <si>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</si>
  <si>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</si>
  <si>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</si>
  <si>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</si>
  <si>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</si>
  <si>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</si>
  <si>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</si>
  <si>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</si>
  <si>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</si>
  <si>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</si>
  <si>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</si>
  <si>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</si>
  <si>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</si>
  <si>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</si>
  <si>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</si>
  <si>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</si>
  <si>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</si>
  <si>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</si>
  <si>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</si>
  <si>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</si>
  <si>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</si>
  <si>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</si>
  <si>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</si>
  <si>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</si>
  <si>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</si>
  <si>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</si>
  <si>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</si>
  <si>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</si>
  <si>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</si>
  <si>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</si>
  <si>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</si>
  <si>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</si>
  <si>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</si>
  <si>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</si>
  <si>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</si>
  <si>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</si>
  <si>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</si>
  <si>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</si>
  <si>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</si>
  <si>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</si>
  <si>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</si>
  <si>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</si>
  <si>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</si>
  <si>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</si>
  <si>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</si>
  <si>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</si>
  <si>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</si>
  <si>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</si>
  <si>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</si>
  <si>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</si>
  <si>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</si>
  <si>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</si>
  <si>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</si>
  <si>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</si>
  <si>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</si>
  <si>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</si>
  <si>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</si>
  <si>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</si>
  <si>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</si>
  <si>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</si>
  <si>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</si>
  <si>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</si>
  <si>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</si>
  <si>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</si>
  <si>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</si>
  <si>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</si>
  <si>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</si>
  <si>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</si>
  <si>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</si>
  <si>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</si>
  <si>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</si>
  <si>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</si>
  <si>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</si>
  <si>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</si>
  <si>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</si>
  <si>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</si>
  <si>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</si>
  <si>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</si>
  <si>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</si>
  <si>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</si>
  <si>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</si>
  <si>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</si>
  <si>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</si>
  <si>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</si>
  <si>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</si>
  <si>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</si>
  <si>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</si>
  <si>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</si>
  <si>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</si>
  <si>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</si>
  <si>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</si>
  <si>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</si>
  <si>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</si>
  <si>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</si>
  <si>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</si>
  <si>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</si>
  <si>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</si>
  <si>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</si>
  <si>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</si>
  <si>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</si>
  <si>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</si>
  <si>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</si>
  <si>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</si>
  <si>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</si>
  <si>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</si>
  <si>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</si>
  <si>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</si>
  <si>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</si>
  <si>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</si>
  <si>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</si>
  <si>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</si>
  <si>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</si>
  <si>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</si>
  <si>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</si>
  <si>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</si>
  <si>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</si>
  <si>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</si>
  <si>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</si>
  <si>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</si>
  <si>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</si>
  <si>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</si>
  <si>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</si>
  <si>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</si>
  <si>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</si>
  <si>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</si>
  <si>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</si>
  <si>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</si>
  <si>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</si>
  <si>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</si>
  <si>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</si>
  <si>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</si>
  <si>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</si>
  <si>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</si>
  <si>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</si>
  <si>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</si>
  <si>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</si>
  <si>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</si>
  <si>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</si>
  <si>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</si>
  <si>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</si>
  <si>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</si>
  <si>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</si>
  <si>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</si>
  <si>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</si>
  <si>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</si>
  <si>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</si>
  <si>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</si>
  <si>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</si>
  <si>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</si>
  <si>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</si>
  <si>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</si>
  <si>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</si>
  <si>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</si>
  <si>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</si>
  <si>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</si>
  <si>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</si>
  <si>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</si>
  <si>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</si>
  <si>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</si>
  <si>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</si>
  <si>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</si>
  <si>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</si>
  <si>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</si>
  <si>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</si>
  <si>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</si>
  <si>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</si>
  <si>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</si>
  <si>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</si>
  <si>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</si>
  <si>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</si>
  <si>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</si>
  <si>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</si>
  <si>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</si>
  <si>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</si>
  <si>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</si>
  <si>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</si>
  <si>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</si>
  <si>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</si>
  <si>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</si>
  <si>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</si>
  <si>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</si>
  <si>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</si>
  <si>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</si>
  <si>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</si>
  <si>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</si>
  <si>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</si>
  <si>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</si>
  <si>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</si>
  <si>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</si>
  <si>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</si>
  <si>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</si>
  <si>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</si>
  <si>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</si>
  <si>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</si>
  <si>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</si>
  <si>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</si>
  <si>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</si>
  <si>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</si>
  <si>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</si>
  <si>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</si>
  <si>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</si>
  <si>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</si>
  <si>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</si>
  <si>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</si>
  <si>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</si>
  <si>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</si>
  <si>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</si>
  <si>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</si>
  <si>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</si>
  <si>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</si>
  <si>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</si>
  <si>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</si>
  <si>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</si>
  <si>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</si>
  <si>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</si>
  <si>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</si>
  <si>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</si>
  <si>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</si>
  <si>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</si>
  <si>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</si>
  <si>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</si>
  <si>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</si>
  <si>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</si>
  <si>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</si>
  <si>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</si>
  <si>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</si>
  <si>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</si>
  <si>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</si>
  <si>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</si>
  <si>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</si>
  <si>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</si>
  <si>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</si>
  <si>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</si>
  <si>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</si>
  <si>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</si>
  <si>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</si>
  <si>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</si>
  <si>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</si>
  <si>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</si>
  <si>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</si>
  <si>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</si>
  <si>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</si>
  <si>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</si>
  <si>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</si>
  <si>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</si>
  <si>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</si>
  <si>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</si>
  <si>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</si>
  <si>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</si>
  <si>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</si>
  <si>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</si>
  <si>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</si>
  <si>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</si>
  <si>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</si>
  <si>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</si>
  <si>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</si>
  <si>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</si>
  <si>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</si>
  <si>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</si>
  <si>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</si>
  <si>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</si>
  <si>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</si>
  <si>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</si>
  <si>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</si>
  <si>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</si>
  <si>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</si>
  <si>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</si>
  <si>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</si>
  <si>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</si>
  <si>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</si>
  <si>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</si>
  <si>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</si>
  <si>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</si>
  <si>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</si>
  <si>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</si>
  <si>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</si>
  <si>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</si>
  <si>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</si>
  <si>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</si>
  <si>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</si>
  <si>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</si>
  <si>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</si>
  <si>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</si>
  <si>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</si>
  <si>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</si>
  <si>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</si>
  <si>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</si>
  <si>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</si>
  <si>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</si>
  <si>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</si>
  <si>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</si>
  <si>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</si>
  <si>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</si>
  <si>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</si>
  <si>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</si>
  <si>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</si>
  <si>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</si>
  <si>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</si>
  <si>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</si>
  <si>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</si>
  <si>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</si>
  <si>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</si>
  <si>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</si>
  <si>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</si>
  <si>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</si>
  <si>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</si>
  <si>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</si>
  <si>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</si>
  <si>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</si>
  <si>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</si>
  <si>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</si>
  <si>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</si>
  <si>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</si>
  <si>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</si>
  <si>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</si>
  <si>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</si>
  <si>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</si>
  <si>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</si>
  <si>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</si>
  <si>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</si>
  <si>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</si>
  <si>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</si>
  <si>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</si>
  <si>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</si>
  <si>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</si>
  <si>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</si>
  <si>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</si>
  <si>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</si>
  <si>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</si>
  <si>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</si>
  <si>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</si>
  <si>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</si>
  <si>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</si>
  <si>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</si>
  <si>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</si>
  <si>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</si>
  <si>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</si>
  <si>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</si>
  <si>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</si>
  <si>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</si>
  <si>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</si>
  <si>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</si>
  <si>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</si>
  <si>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</si>
  <si>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</si>
  <si>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</si>
  <si>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</si>
  <si>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</si>
  <si>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</si>
  <si>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</si>
  <si>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</si>
  <si>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</si>
  <si>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</si>
  <si>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</si>
  <si>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</si>
  <si>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</si>
  <si>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</si>
  <si>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</si>
  <si>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</si>
  <si>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</si>
  <si>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</si>
  <si>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</si>
  <si>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</si>
  <si>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</si>
  <si>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</si>
  <si>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</si>
  <si>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</si>
  <si>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</si>
  <si>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</si>
  <si>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</si>
  <si>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</si>
  <si>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</si>
  <si>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</si>
  <si>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</si>
  <si>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</si>
  <si>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</si>
  <si>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</si>
  <si>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</si>
  <si>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</si>
  <si>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</si>
  <si>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</si>
  <si>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</si>
  <si>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</si>
  <si>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</si>
  <si>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</si>
  <si>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</si>
  <si>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</si>
  <si>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</si>
  <si>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</si>
  <si>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</si>
  <si>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</si>
  <si>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</si>
  <si>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</si>
  <si>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</si>
  <si>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</si>
  <si>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</si>
  <si>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</si>
  <si>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</si>
  <si>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</si>
  <si>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</si>
  <si>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</si>
  <si>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</si>
  <si>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</si>
  <si>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</si>
  <si>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</si>
  <si>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</si>
  <si>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</si>
  <si>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</si>
  <si>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</si>
  <si>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</si>
  <si>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</si>
  <si>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</si>
  <si>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</si>
  <si>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</si>
  <si>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</si>
  <si>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</si>
  <si>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</si>
  <si>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</si>
  <si>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</si>
  <si>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</si>
  <si>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</si>
  <si>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</si>
  <si>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</si>
  <si>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</si>
  <si>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</si>
  <si>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</si>
  <si>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</si>
  <si>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</si>
  <si>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</si>
  <si>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</si>
  <si>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</si>
  <si>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</si>
  <si>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</si>
  <si>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</si>
  <si>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</si>
  <si>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</si>
  <si>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</si>
  <si>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</si>
  <si>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</si>
  <si>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</si>
  <si>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</si>
  <si>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</si>
  <si>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</si>
  <si>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</si>
  <si>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</si>
  <si>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</si>
  <si>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</si>
  <si>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</si>
  <si>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</si>
  <si>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</si>
  <si>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</si>
  <si>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</si>
  <si>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</si>
  <si>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</si>
  <si>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</si>
  <si>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</si>
  <si>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</si>
  <si>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</si>
  <si>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</si>
  <si>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</si>
  <si>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</si>
  <si>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</si>
  <si>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</si>
  <si>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</si>
  <si>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</si>
  <si>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</si>
  <si>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</si>
  <si>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</si>
  <si>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</si>
  <si>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</si>
  <si>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</si>
  <si>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</si>
  <si>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</si>
  <si>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</si>
  <si>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</si>
  <si>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</si>
  <si>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</si>
  <si>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</si>
  <si>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</si>
  <si>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</si>
  <si>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</si>
  <si>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</si>
  <si>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</si>
  <si>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</si>
  <si>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</si>
  <si>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</si>
  <si>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</si>
  <si>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</si>
  <si>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</si>
  <si>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</si>
  <si>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</si>
  <si>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</si>
  <si>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</si>
  <si>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</si>
  <si>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</si>
  <si>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</si>
  <si>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</si>
  <si>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</si>
  <si>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</si>
  <si>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</si>
  <si>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</si>
  <si>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</si>
  <si>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</si>
  <si>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</si>
  <si>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</si>
  <si>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</si>
  <si>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</si>
  <si>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</si>
  <si>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</si>
  <si>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</si>
  <si>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</si>
  <si>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</si>
  <si>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</si>
  <si>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</si>
  <si>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</si>
  <si>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</si>
  <si>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</si>
  <si>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</si>
  <si>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</si>
  <si>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</si>
  <si>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</si>
  <si>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</si>
  <si>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</si>
  <si>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</si>
  <si>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</si>
  <si>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</si>
  <si>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</si>
  <si>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</si>
  <si>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</si>
  <si>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</si>
  <si>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</si>
  <si>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</si>
  <si>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</si>
  <si>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</si>
  <si>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</si>
  <si>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</si>
  <si>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</si>
  <si>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</si>
  <si>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</si>
  <si>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</si>
  <si>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</si>
  <si>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</si>
  <si>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</si>
  <si>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</si>
  <si>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</si>
  <si>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</si>
  <si>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</si>
  <si>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</si>
  <si>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</si>
  <si>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</si>
  <si>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</si>
  <si>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</si>
  <si>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</si>
  <si>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</si>
  <si>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</si>
  <si>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</si>
  <si>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</si>
  <si>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</si>
  <si>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</si>
  <si>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</si>
  <si>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</si>
  <si>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</si>
  <si>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</si>
  <si>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</si>
  <si>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</si>
  <si>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</si>
  <si>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</si>
  <si>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</si>
  <si>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</si>
  <si>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</si>
  <si>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</si>
  <si>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</si>
  <si>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</si>
  <si>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</si>
  <si>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</si>
  <si>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</si>
  <si>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</si>
  <si>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</si>
  <si>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</si>
  <si>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</si>
  <si>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</si>
  <si>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</si>
  <si>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</si>
  <si>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</si>
  <si>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</si>
  <si>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</si>
  <si>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</si>
  <si>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</si>
  <si>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</si>
  <si>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</si>
  <si>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</si>
  <si>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</si>
  <si>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</si>
  <si>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</si>
  <si>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</si>
  <si>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</si>
  <si>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</si>
  <si>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</si>
  <si>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</si>
  <si>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</si>
  <si>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</si>
  <si>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</si>
  <si>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</si>
  <si>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</si>
  <si>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</si>
  <si>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</si>
  <si>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</si>
  <si>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</si>
  <si>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</si>
  <si>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</si>
  <si>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</si>
  <si>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</si>
  <si>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</si>
  <si>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</si>
  <si>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</si>
  <si>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</si>
  <si>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</si>
  <si>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</si>
  <si>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</si>
  <si>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</si>
  <si>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</si>
  <si>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</si>
  <si>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</si>
  <si>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</si>
  <si>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</si>
  <si>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</si>
  <si>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</si>
  <si>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</si>
  <si>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</si>
  <si>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</si>
  <si>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</si>
  <si>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</si>
  <si>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</si>
  <si>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</si>
  <si>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</si>
  <si>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</si>
  <si>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</si>
  <si>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</si>
  <si>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</si>
  <si>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</si>
  <si>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</si>
  <si>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</si>
  <si>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</si>
  <si>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</si>
  <si>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</si>
  <si>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</si>
  <si>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</si>
  <si>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</si>
  <si>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</si>
  <si>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</si>
  <si>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</si>
  <si>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</si>
  <si>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</si>
  <si>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</si>
  <si>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</si>
  <si>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</si>
  <si>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</si>
  <si>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</si>
  <si>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</si>
  <si>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</si>
  <si>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</si>
  <si>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</si>
  <si>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</si>
  <si>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</si>
  <si>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</si>
  <si>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</si>
  <si>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</si>
  <si>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</si>
  <si>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</si>
  <si>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</si>
  <si>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</si>
  <si>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</si>
  <si>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</si>
  <si>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</si>
  <si>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</si>
  <si>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</si>
  <si>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</si>
  <si>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</si>
  <si>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</si>
  <si>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</si>
  <si>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</si>
  <si>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</si>
  <si>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</si>
  <si>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</si>
  <si>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</si>
  <si>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</si>
  <si>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</si>
  <si>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</si>
  <si>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</si>
  <si>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</si>
  <si>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</si>
  <si>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</si>
  <si>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</si>
  <si>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</si>
  <si>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</si>
  <si>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</si>
  <si>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</si>
  <si>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</si>
  <si>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</si>
  <si>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</si>
  <si>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</si>
  <si>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</si>
  <si>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</si>
  <si>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</si>
  <si>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</si>
  <si>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</si>
  <si>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</si>
  <si>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</si>
  <si>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</si>
  <si>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</si>
  <si>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</si>
  <si>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</si>
  <si>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</si>
  <si>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</si>
  <si>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</si>
  <si>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</si>
  <si>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</si>
  <si>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</si>
  <si>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</si>
  <si>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</si>
  <si>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</si>
  <si>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</si>
  <si>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</si>
  <si>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</si>
  <si>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</si>
  <si>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</si>
  <si>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</si>
  <si>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</si>
  <si>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</si>
  <si>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</si>
  <si>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</si>
  <si>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</si>
  <si>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</si>
  <si>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</si>
  <si>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</si>
  <si>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</si>
  <si>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</si>
  <si>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</si>
  <si>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</si>
  <si>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</si>
  <si>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</si>
  <si>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</si>
  <si>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</si>
  <si>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</si>
  <si>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</si>
  <si>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</si>
  <si>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</si>
  <si>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</si>
  <si>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</si>
  <si>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</si>
  <si>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</si>
  <si>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</si>
  <si>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</si>
  <si>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</si>
  <si>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</si>
  <si>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</si>
  <si>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</si>
  <si>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</si>
  <si>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</si>
  <si>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</si>
  <si>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</si>
  <si>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</si>
  <si>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</si>
  <si>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</si>
  <si>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</si>
  <si>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</si>
  <si>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</si>
  <si>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</si>
  <si>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</si>
  <si>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</si>
  <si>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</si>
  <si>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</si>
  <si>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</si>
  <si>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</si>
  <si>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</si>
  <si>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</si>
  <si>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</si>
  <si>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</si>
  <si>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</si>
  <si>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</si>
  <si>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</si>
  <si>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</si>
  <si>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</si>
  <si>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</si>
  <si>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</si>
  <si>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</si>
  <si>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</si>
  <si>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</si>
  <si>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</si>
  <si>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</si>
  <si>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</si>
  <si>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</si>
  <si>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</si>
  <si>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</si>
  <si>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</si>
  <si>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</si>
  <si>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</si>
  <si>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</si>
  <si>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</si>
  <si>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</si>
  <si>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</si>
  <si>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</si>
  <si>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</si>
  <si>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</si>
  <si>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</si>
  <si>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</si>
  <si>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</si>
  <si>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</si>
  <si>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</si>
  <si>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</si>
  <si>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</si>
  <si>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</si>
  <si>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</si>
  <si>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</si>
  <si>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</si>
  <si>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</si>
  <si>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</si>
  <si>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</si>
  <si>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</si>
  <si>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</si>
  <si>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</si>
  <si>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</si>
  <si>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</si>
  <si>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</si>
  <si>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</si>
  <si>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</si>
  <si>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</si>
  <si>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</si>
  <si>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</si>
  <si>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</si>
  <si>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</si>
  <si>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</si>
  <si>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</si>
  <si>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</si>
  <si>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</si>
  <si>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</si>
  <si>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</si>
  <si>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</si>
  <si>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</si>
  <si>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</si>
  <si>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</si>
  <si>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</si>
  <si>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</si>
  <si>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</si>
  <si>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</si>
  <si>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</si>
  <si>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</si>
  <si>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</si>
  <si>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</si>
  <si>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</si>
  <si>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</si>
  <si>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</si>
  <si>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</si>
  <si>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</si>
  <si>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</si>
  <si>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</si>
  <si>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</si>
  <si>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</si>
  <si>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</si>
  <si>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</si>
  <si>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</si>
  <si>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</si>
  <si>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</si>
  <si>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</si>
  <si>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</si>
  <si>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</si>
  <si>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</si>
  <si>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</si>
  <si>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</si>
  <si>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</si>
  <si>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</si>
  <si>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</si>
  <si>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</si>
  <si>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</si>
  <si>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</si>
  <si>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</si>
  <si>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</si>
  <si>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</si>
  <si>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</si>
  <si>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</si>
  <si>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</si>
  <si>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</si>
  <si>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</si>
  <si>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</si>
  <si>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</si>
  <si>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</si>
  <si>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</si>
  <si>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</si>
  <si>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</si>
  <si>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</si>
  <si>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</si>
  <si>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</si>
  <si>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</si>
  <si>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</si>
  <si>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</si>
  <si>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</si>
  <si>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</si>
  <si>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</si>
  <si>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</si>
  <si>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</si>
  <si>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</si>
  <si>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</si>
  <si>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</si>
  <si>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</si>
  <si>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</si>
  <si>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</si>
  <si>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</si>
  <si>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</si>
  <si>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</si>
  <si>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</si>
  <si>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</si>
  <si>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</si>
  <si>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</si>
  <si>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</si>
  <si>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</si>
  <si>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</si>
  <si>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</si>
  <si>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</si>
  <si>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</si>
  <si>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</si>
  <si>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</si>
  <si>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</si>
  <si>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</si>
  <si>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</si>
  <si>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</si>
  <si>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</si>
  <si>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</si>
  <si>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</si>
  <si>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</si>
  <si>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</si>
  <si>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</si>
  <si>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</si>
  <si>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</si>
  <si>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</si>
  <si>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</si>
  <si>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</si>
  <si>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</si>
  <si>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</si>
  <si>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</si>
  <si>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</si>
  <si>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</si>
  <si>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</si>
  <si>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</si>
  <si>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</si>
  <si>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</si>
  <si>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</si>
  <si>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</si>
  <si>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</si>
  <si>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</si>
  <si>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</si>
  <si>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</si>
  <si>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</si>
  <si>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</si>
  <si>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</si>
  <si>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</si>
  <si>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</si>
  <si>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</si>
  <si>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</si>
  <si>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</si>
  <si>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</si>
  <si>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</si>
  <si>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</si>
  <si>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</si>
  <si>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</si>
  <si>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</si>
  <si>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</si>
  <si>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</si>
  <si>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</si>
  <si>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</si>
  <si>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</si>
  <si>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</si>
  <si>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</si>
  <si>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</si>
  <si>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</si>
  <si>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</si>
  <si>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</si>
  <si>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</si>
  <si>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</si>
  <si>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</si>
  <si>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</si>
  <si>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</si>
  <si>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</si>
  <si>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</si>
  <si>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</si>
  <si>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</si>
  <si>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</si>
  <si>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</si>
  <si>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</si>
  <si>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</si>
  <si>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</si>
  <si>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</si>
  <si>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</si>
  <si>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</si>
  <si>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</si>
  <si>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</si>
  <si>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</si>
  <si>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</si>
  <si>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</si>
  <si>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</si>
  <si>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</si>
  <si>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</si>
  <si>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</si>
  <si>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</si>
  <si>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</si>
  <si>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</si>
  <si>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</si>
  <si>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</si>
  <si>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</si>
  <si>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</si>
  <si>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</si>
  <si>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</si>
  <si>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</si>
  <si>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</si>
  <si>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</si>
  <si>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</si>
  <si>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</si>
  <si>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</si>
  <si>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</si>
  <si>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</si>
  <si>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</si>
  <si>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</si>
  <si>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</si>
  <si>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</si>
  <si>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</si>
  <si>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</si>
  <si>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</si>
  <si>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</si>
  <si>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</si>
  <si>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</si>
  <si>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</si>
  <si>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</si>
  <si>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</si>
  <si>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</si>
  <si>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</si>
  <si>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</si>
  <si>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</si>
  <si>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</si>
  <si>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</si>
  <si>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</si>
  <si>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</si>
  <si>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</si>
  <si>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</si>
  <si>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</si>
  <si>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</si>
  <si>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</si>
  <si>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</si>
  <si>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</si>
  <si>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</si>
  <si>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</si>
  <si>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</si>
  <si>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</si>
  <si>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</si>
  <si>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</si>
  <si>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</si>
  <si>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</si>
  <si>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</si>
  <si>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</si>
  <si>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</si>
  <si>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</si>
  <si>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</si>
  <si>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</si>
  <si>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</si>
  <si>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</si>
  <si>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</si>
  <si>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</si>
  <si>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</si>
  <si>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</si>
  <si>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</si>
  <si>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</si>
  <si>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</si>
  <si>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</si>
  <si>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</si>
  <si>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</si>
  <si>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</si>
  <si>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</si>
  <si>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</si>
  <si>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</si>
  <si>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</si>
  <si>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</si>
  <si>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</si>
  <si>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</si>
  <si>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</si>
  <si>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</si>
  <si>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</si>
  <si>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</si>
  <si>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</si>
  <si>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</si>
  <si>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</si>
  <si>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</si>
  <si>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</si>
  <si>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</si>
  <si>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</si>
  <si>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</si>
  <si>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</si>
  <si>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</si>
  <si>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</si>
  <si>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</si>
  <si>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</si>
  <si>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</si>
  <si>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</si>
  <si>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</si>
  <si>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</si>
  <si>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</si>
  <si>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</si>
  <si>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</si>
  <si>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</si>
  <si>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</si>
  <si>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</si>
  <si>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</si>
  <si>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</si>
  <si>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</si>
  <si>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</si>
  <si>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</si>
  <si>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</si>
  <si>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</si>
  <si>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</si>
  <si>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</si>
  <si>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</si>
  <si>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</si>
  <si>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</si>
  <si>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</si>
  <si>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</si>
  <si>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</si>
  <si>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</si>
  <si>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</si>
  <si>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</si>
  <si>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</si>
  <si>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</si>
  <si>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</si>
  <si>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</si>
  <si>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</si>
  <si>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</si>
  <si>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</si>
  <si>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</si>
  <si>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</si>
  <si>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</si>
  <si>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</si>
  <si>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</si>
  <si>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</si>
  <si>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</si>
  <si>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</si>
  <si>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</si>
  <si>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</si>
  <si>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</si>
  <si>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</si>
  <si>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</si>
  <si>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</si>
  <si>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</si>
  <si>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</si>
  <si>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</si>
  <si>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</si>
  <si>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</si>
  <si>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</si>
  <si>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</si>
  <si>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</si>
  <si>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</si>
  <si>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</si>
  <si>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</si>
  <si>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</si>
  <si>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</si>
  <si>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</si>
  <si>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</si>
  <si>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</si>
  <si>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</si>
  <si>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</si>
  <si>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</si>
  <si>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</si>
  <si>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</si>
  <si>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</si>
  <si>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</si>
  <si>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</si>
  <si>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</si>
  <si>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</si>
  <si>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</si>
  <si>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</si>
  <si>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</si>
  <si>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</si>
  <si>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</si>
  <si>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</si>
  <si>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</si>
  <si>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</si>
  <si>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</si>
  <si>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</si>
  <si>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</si>
  <si>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</si>
  <si>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</si>
  <si>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</si>
  <si>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</si>
  <si>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</si>
  <si>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</si>
  <si>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</si>
  <si>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</si>
  <si>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</si>
  <si>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</si>
  <si>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</si>
  <si>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</si>
  <si>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</si>
  <si>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</si>
  <si>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</si>
  <si>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</si>
  <si>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</si>
  <si>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</si>
  <si>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</si>
  <si>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</si>
  <si>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</si>
  <si>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</si>
  <si>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</si>
  <si>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</si>
  <si>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</si>
  <si>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</si>
  <si>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</si>
  <si>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</si>
  <si>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</si>
  <si>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</si>
  <si>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</si>
  <si>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</si>
  <si>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</si>
  <si>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</si>
  <si>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</si>
  <si>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</si>
  <si>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</si>
  <si>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</si>
  <si>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</si>
  <si>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</si>
  <si>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</si>
  <si>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</si>
  <si>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</si>
  <si>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</si>
  <si>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</si>
  <si>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</si>
  <si>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</si>
  <si>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</si>
  <si>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</si>
  <si>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</si>
  <si>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</si>
  <si>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</si>
  <si>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</si>
  <si>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</si>
  <si>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</si>
  <si>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</si>
  <si>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</si>
  <si>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</si>
  <si>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</si>
  <si>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</si>
  <si>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</si>
  <si>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</si>
  <si>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</si>
  <si>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</si>
  <si>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</si>
  <si>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</si>
  <si>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</si>
  <si>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</si>
  <si>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</si>
  <si>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</si>
  <si>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</si>
  <si>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</si>
  <si>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</si>
  <si>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</si>
  <si>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</si>
  <si>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</si>
  <si>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</si>
  <si>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</si>
  <si>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</si>
  <si>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</si>
  <si>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</si>
  <si>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</si>
  <si>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</si>
  <si>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</si>
  <si>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</si>
  <si>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</si>
  <si>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</si>
  <si>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</si>
  <si>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</si>
  <si>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</si>
  <si>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</si>
  <si>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</si>
  <si>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</si>
  <si>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</si>
  <si>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</si>
  <si>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</si>
  <si>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</si>
  <si>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</si>
  <si>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</si>
  <si>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</si>
  <si>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</si>
  <si>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</si>
  <si>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</si>
  <si>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</si>
  <si>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</si>
  <si>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</si>
  <si>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</si>
  <si>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</si>
  <si>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</si>
  <si>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</si>
  <si>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</si>
  <si>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</si>
  <si>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</si>
  <si>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</si>
  <si>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</si>
  <si>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</si>
  <si>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</si>
  <si>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</si>
  <si>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</si>
  <si>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</si>
  <si>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</si>
  <si>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</si>
  <si>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</si>
  <si>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</si>
  <si>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</si>
  <si>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</si>
  <si>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</si>
  <si>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</si>
  <si>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</si>
  <si>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</si>
  <si>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</si>
  <si>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</si>
  <si>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</si>
  <si>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</si>
  <si>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</si>
  <si>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</si>
  <si>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</si>
  <si>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</si>
  <si>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</si>
  <si>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</si>
  <si>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</si>
  <si>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</si>
  <si>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</si>
  <si>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</si>
  <si>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</si>
  <si>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</si>
  <si>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</si>
  <si>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</si>
  <si>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</si>
  <si>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</si>
  <si>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</si>
  <si>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</si>
  <si>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</si>
  <si>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</si>
  <si>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</si>
  <si>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</si>
  <si>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</si>
  <si>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</si>
  <si>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</si>
  <si>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</si>
  <si>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</si>
  <si>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</si>
  <si>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</si>
  <si>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</si>
  <si>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</si>
  <si>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</si>
  <si>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</si>
  <si>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</si>
  <si>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</si>
  <si>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</si>
  <si>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</si>
  <si>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</si>
  <si>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</si>
  <si>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</si>
  <si>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</si>
  <si>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</si>
  <si>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</si>
  <si>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</si>
  <si>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</si>
  <si>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</si>
  <si>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</si>
  <si>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</si>
  <si>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</si>
  <si>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</si>
  <si>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</si>
  <si>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</si>
  <si>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</si>
  <si>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</si>
  <si>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</si>
  <si>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</si>
  <si>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</si>
  <si>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</si>
  <si>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</si>
  <si>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</si>
  <si>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</si>
  <si>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</si>
  <si>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</si>
  <si>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</si>
  <si>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</si>
  <si>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</si>
  <si>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</si>
  <si>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</si>
  <si>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</si>
  <si>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</si>
  <si>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</si>
  <si>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</si>
  <si>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</si>
  <si>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</si>
  <si>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</si>
  <si>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</si>
  <si>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</si>
  <si>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</si>
  <si>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</si>
  <si>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</si>
  <si>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</si>
  <si>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</si>
  <si>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</si>
  <si>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</si>
  <si>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</si>
  <si>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</si>
  <si>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</si>
  <si>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</si>
  <si>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</si>
  <si>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</si>
  <si>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</si>
  <si>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</si>
  <si>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</si>
  <si>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</si>
  <si>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</si>
  <si>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</si>
  <si>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</si>
  <si>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</si>
  <si>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</si>
  <si>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</si>
  <si>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</si>
  <si>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</si>
  <si>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</si>
  <si>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</si>
  <si>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</si>
  <si>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</si>
  <si>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</si>
  <si>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</si>
  <si>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</si>
  <si>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</si>
  <si>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</si>
  <si>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</si>
  <si>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</si>
  <si>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</si>
  <si>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</si>
  <si>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</si>
  <si>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</si>
  <si>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</si>
  <si>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</si>
  <si>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</si>
  <si>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</si>
  <si>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</si>
  <si>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</si>
  <si>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</si>
  <si>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</si>
  <si>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</si>
  <si>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</si>
  <si>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</si>
  <si>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</si>
  <si>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</si>
  <si>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</si>
  <si>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</si>
  <si>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</si>
  <si>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</si>
  <si>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</si>
  <si>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</si>
  <si>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</si>
  <si>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</si>
  <si>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</si>
  <si>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</si>
  <si>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</si>
  <si>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</si>
  <si>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</si>
  <si>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</si>
  <si>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</si>
  <si>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</si>
  <si>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</si>
  <si>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</si>
  <si>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</si>
  <si>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</si>
  <si>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</si>
  <si>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</si>
  <si>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</si>
  <si>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</si>
  <si>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</si>
  <si>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</si>
  <si>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</si>
  <si>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</si>
  <si>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</si>
  <si>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</si>
  <si>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</si>
  <si>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</si>
  <si>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</si>
  <si>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</si>
  <si>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</si>
  <si>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</si>
  <si>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</si>
  <si>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</si>
  <si>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</si>
  <si>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</si>
  <si>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</si>
  <si>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</si>
  <si>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</si>
  <si>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</si>
  <si>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</si>
  <si>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</si>
  <si>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</si>
  <si>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</si>
  <si>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</si>
  <si>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</si>
  <si>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</si>
  <si>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</si>
  <si>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</si>
  <si>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</si>
  <si>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</si>
  <si>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</si>
  <si>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</si>
  <si>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</si>
  <si>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</si>
  <si>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</si>
  <si>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</si>
  <si>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</si>
  <si>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</si>
  <si>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</si>
  <si>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</si>
  <si>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</si>
  <si>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</si>
  <si>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</si>
  <si>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</si>
  <si>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</si>
  <si>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</si>
  <si>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</si>
  <si>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</si>
  <si>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</si>
  <si>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</si>
  <si>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</si>
  <si>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</si>
  <si>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</si>
  <si>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</si>
  <si>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</si>
  <si>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</si>
  <si>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</si>
  <si>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</si>
  <si>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</si>
  <si>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</si>
  <si>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</si>
  <si>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</si>
  <si>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</si>
  <si>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</si>
  <si>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</si>
  <si>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</si>
  <si>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</si>
  <si>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</si>
  <si>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</si>
  <si>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</si>
  <si>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</si>
  <si>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</si>
  <si>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</si>
  <si>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</si>
  <si>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</si>
  <si>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</si>
  <si>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</si>
  <si>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</si>
  <si>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</si>
  <si>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</si>
  <si>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</si>
  <si>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</si>
  <si>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</si>
  <si>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</si>
  <si>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</si>
  <si>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</si>
  <si>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</si>
  <si>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</si>
  <si>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</si>
  <si>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</si>
  <si>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</si>
  <si>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</si>
  <si>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</si>
  <si>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</si>
  <si>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</si>
  <si>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</si>
  <si>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</si>
  <si>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</si>
  <si>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</si>
  <si>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</si>
  <si>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</si>
  <si>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</si>
  <si>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</si>
  <si>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</si>
  <si>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</si>
  <si>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</si>
  <si>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</si>
  <si>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</si>
  <si>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</si>
  <si>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</si>
  <si>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</si>
  <si>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</si>
  <si>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</si>
  <si>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</si>
  <si>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</si>
  <si>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</si>
  <si>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</si>
  <si>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</si>
  <si>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</si>
  <si>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</si>
  <si>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</si>
  <si>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</si>
  <si>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</si>
  <si>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</si>
  <si>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</si>
  <si>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</si>
  <si>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</si>
  <si>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</si>
  <si>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</si>
  <si>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</si>
  <si>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</si>
  <si>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</si>
  <si>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</si>
  <si>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</si>
  <si>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</si>
  <si>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</si>
  <si>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</si>
  <si>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</si>
  <si>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</si>
  <si>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</si>
  <si>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</si>
  <si>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</si>
  <si>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</si>
  <si>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</si>
  <si>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</si>
  <si>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</si>
  <si>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</si>
  <si>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</si>
  <si>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</si>
  <si>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</si>
  <si>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</si>
  <si>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</si>
  <si>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</si>
  <si>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</si>
  <si>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</si>
  <si>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</si>
  <si>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</si>
  <si>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</si>
  <si>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</si>
  <si>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</si>
  <si>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</si>
  <si>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</si>
  <si>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</si>
  <si>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</si>
  <si>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</si>
  <si>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</si>
  <si>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</si>
  <si>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</si>
  <si>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</si>
  <si>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</si>
  <si>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</si>
  <si>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</si>
  <si>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</si>
  <si>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</si>
  <si>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</si>
  <si>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</si>
  <si>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</si>
  <si>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</si>
  <si>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</si>
  <si>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</si>
  <si>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</si>
  <si>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</si>
  <si>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</si>
  <si>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</si>
  <si>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</si>
  <si>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</si>
  <si>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</si>
  <si>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</si>
  <si>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</si>
  <si>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</si>
  <si>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</si>
  <si>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</si>
  <si>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</si>
  <si>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</si>
  <si>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</si>
  <si>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</si>
  <si>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</si>
  <si>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</si>
  <si>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</si>
  <si>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</si>
  <si>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</si>
  <si>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</si>
  <si>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</si>
  <si>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</si>
  <si>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</si>
  <si>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</si>
  <si>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</si>
  <si>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</si>
  <si>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</si>
  <si>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</si>
  <si>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</si>
  <si>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</si>
  <si>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</si>
  <si>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</si>
  <si>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</si>
  <si>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</si>
  <si>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</si>
  <si>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</si>
  <si>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</si>
  <si>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</si>
  <si>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</si>
  <si>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</si>
  <si>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</si>
  <si>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</si>
  <si>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</si>
  <si>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</si>
  <si>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</si>
  <si>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</si>
  <si>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</si>
  <si>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</si>
  <si>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</si>
  <si>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</si>
  <si>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</si>
  <si>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</si>
  <si>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</si>
  <si>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</si>
  <si>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</si>
  <si>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</si>
  <si>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</si>
  <si>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</si>
  <si>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</si>
  <si>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</si>
  <si>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</si>
  <si>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</si>
  <si>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</si>
  <si>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</si>
  <si>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</si>
  <si>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</si>
  <si>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</si>
  <si>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</si>
  <si>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</si>
  <si>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</si>
  <si>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</si>
  <si>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</si>
  <si>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</si>
  <si>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</si>
  <si>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</si>
  <si>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</si>
  <si>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</si>
  <si>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</si>
  <si>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</si>
  <si>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</si>
  <si>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</si>
  <si>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</si>
  <si>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</si>
  <si>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</si>
  <si>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</si>
  <si>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</si>
  <si>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</si>
  <si>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</si>
  <si>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</si>
  <si>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</si>
  <si>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</si>
  <si>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</si>
  <si>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</si>
  <si>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</si>
  <si>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</si>
  <si>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</si>
  <si>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</si>
  <si>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</si>
  <si>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</si>
  <si>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</si>
  <si>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</si>
  <si>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</si>
  <si>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</si>
  <si>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</si>
  <si>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</si>
  <si>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</si>
  <si>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</si>
  <si>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</si>
  <si>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</si>
  <si>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</si>
  <si>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</si>
  <si>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</si>
  <si>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</si>
  <si>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</si>
  <si>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</si>
  <si>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</si>
  <si>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</si>
  <si>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</si>
  <si>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</si>
  <si>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</si>
  <si>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</si>
  <si>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</si>
  <si>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</si>
  <si>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</si>
  <si>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</si>
  <si>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</si>
  <si>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</si>
  <si>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</si>
  <si>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</si>
  <si>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</si>
  <si>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</si>
  <si>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</si>
  <si>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</si>
  <si>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</si>
  <si>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</si>
  <si>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</si>
  <si>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</si>
  <si>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</si>
  <si>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</si>
  <si>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</si>
  <si>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</si>
  <si>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</si>
  <si>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</si>
  <si>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</si>
  <si>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</si>
  <si>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</si>
  <si>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</si>
  <si>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</si>
  <si>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</si>
  <si>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</si>
  <si>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</si>
  <si>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</si>
  <si>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</si>
  <si>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</si>
  <si>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</si>
  <si>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</si>
  <si>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</si>
  <si>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</si>
  <si>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</si>
  <si>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</si>
  <si>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</si>
  <si>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</si>
  <si>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</si>
  <si>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</si>
  <si>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</si>
  <si>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</si>
  <si>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</si>
  <si>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</si>
  <si>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</si>
  <si>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</si>
  <si>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</si>
  <si>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</si>
  <si>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</si>
  <si>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</si>
  <si>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</si>
  <si>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</si>
  <si>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</si>
  <si>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</si>
  <si>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</si>
  <si>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</si>
  <si>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</si>
  <si>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</si>
  <si>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</si>
  <si>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</si>
  <si>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</si>
  <si>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</si>
  <si>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</si>
  <si>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</si>
  <si>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</si>
  <si>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</si>
  <si>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</si>
  <si>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</si>
  <si>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</si>
  <si>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</si>
  <si>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</si>
  <si>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</si>
  <si>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</si>
  <si>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</si>
  <si>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</si>
  <si>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</si>
  <si>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</si>
  <si>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</si>
  <si>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</si>
  <si>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</si>
  <si>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</si>
  <si>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</si>
  <si>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</si>
  <si>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</si>
  <si>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</si>
  <si>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</si>
  <si>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</si>
  <si>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</si>
  <si>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</si>
  <si>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</si>
  <si>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</si>
  <si>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</si>
  <si>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</si>
  <si>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</si>
  <si>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</si>
  <si>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</si>
  <si>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</si>
  <si>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</si>
  <si>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</si>
  <si>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</si>
  <si>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</si>
  <si>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</si>
  <si>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</si>
  <si>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</si>
  <si>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</si>
  <si>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</si>
  <si>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</si>
  <si>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</si>
  <si>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</si>
  <si>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</si>
  <si>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</si>
  <si>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</si>
  <si>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</si>
  <si>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</si>
  <si>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</si>
  <si>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</si>
  <si>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</si>
  <si>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</si>
  <si>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</si>
  <si>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</si>
  <si>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</si>
  <si>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</si>
  <si>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</si>
  <si>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</si>
  <si>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</si>
  <si>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</si>
  <si>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</si>
  <si>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</si>
  <si>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</si>
  <si>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</si>
  <si>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</si>
  <si>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</si>
  <si>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</si>
  <si>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</si>
  <si>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</si>
  <si>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</si>
  <si>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</si>
  <si>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</si>
  <si>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</si>
  <si>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</si>
  <si>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</si>
  <si>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</si>
  <si>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</si>
  <si>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</si>
  <si>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</si>
  <si>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</si>
  <si>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</si>
  <si>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</si>
  <si>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</si>
  <si>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</si>
  <si>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</si>
  <si>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</si>
  <si>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</si>
  <si>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</si>
  <si>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</si>
  <si>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</si>
  <si>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</si>
  <si>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</si>
  <si>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</si>
  <si>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</si>
  <si>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</si>
  <si>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</si>
  <si>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</si>
  <si>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</si>
  <si>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</si>
  <si>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</si>
  <si>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</si>
  <si>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</si>
  <si>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</si>
  <si>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</si>
  <si>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</si>
  <si>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</si>
  <si>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</si>
  <si>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</si>
  <si>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</si>
  <si>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</si>
  <si>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</si>
  <si>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</si>
  <si>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</si>
  <si>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</si>
  <si>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</si>
  <si>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</si>
  <si>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</si>
  <si>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</si>
  <si>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</si>
  <si>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</si>
  <si>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</si>
  <si>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</si>
  <si>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</si>
  <si>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</si>
  <si>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</si>
  <si>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</si>
  <si>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</si>
  <si>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</si>
  <si>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</si>
  <si>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</si>
  <si>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</si>
  <si>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</si>
  <si>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</si>
  <si>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</si>
  <si>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</si>
  <si>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</si>
  <si>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</si>
  <si>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</si>
  <si>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</si>
  <si>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</si>
  <si>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</si>
  <si>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</si>
  <si>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</si>
  <si>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</si>
  <si>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</si>
  <si>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</si>
  <si>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</si>
  <si>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</si>
  <si>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</si>
  <si>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</si>
  <si>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</si>
  <si>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</si>
  <si>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</si>
  <si>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</si>
  <si>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</si>
  <si>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</si>
  <si>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</si>
  <si>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</si>
  <si>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</si>
  <si>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</si>
  <si>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</si>
  <si>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</si>
  <si>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</si>
  <si>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</si>
  <si>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</si>
  <si>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</si>
  <si>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</si>
  <si>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</si>
  <si>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</si>
  <si>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</si>
  <si>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</si>
  <si>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</si>
  <si>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</si>
  <si>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</si>
  <si>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</si>
  <si>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</si>
  <si>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</si>
  <si>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</si>
  <si>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</si>
  <si>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</si>
  <si>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</si>
  <si>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</si>
  <si>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</si>
  <si>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</si>
  <si>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</si>
  <si>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</si>
  <si>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</si>
  <si>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</si>
  <si>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</si>
  <si>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</si>
  <si>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</si>
  <si>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</si>
  <si>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</si>
  <si>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</si>
  <si>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</si>
  <si>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</si>
  <si>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</si>
  <si>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</si>
  <si>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</si>
  <si>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</si>
  <si>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</si>
  <si>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</si>
  <si>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</si>
  <si>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</si>
  <si>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</si>
  <si>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</si>
  <si>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</si>
  <si>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</si>
  <si>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</si>
  <si>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</si>
  <si>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</si>
  <si>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</si>
  <si>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</si>
  <si>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</si>
  <si>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</si>
  <si>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</si>
  <si>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</si>
  <si>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</si>
  <si>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</si>
  <si>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</si>
  <si>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</si>
  <si>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</si>
  <si>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</si>
  <si>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</si>
  <si>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</si>
  <si>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</si>
  <si>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</si>
  <si>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</si>
  <si>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</si>
  <si>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</si>
  <si>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</si>
  <si>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</si>
  <si>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</si>
  <si>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</si>
  <si>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</si>
  <si>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</si>
  <si>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</si>
  <si>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</si>
  <si>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</si>
  <si>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</si>
  <si>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</si>
  <si>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</si>
  <si>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</si>
  <si>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</si>
  <si>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</si>
  <si>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</si>
  <si>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</si>
  <si>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</si>
  <si>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</si>
  <si>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</si>
  <si>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</si>
  <si>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</si>
  <si>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</si>
  <si>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</si>
  <si>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</si>
  <si>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</si>
  <si>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</si>
  <si>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</si>
  <si>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</si>
  <si>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</si>
  <si>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</si>
  <si>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</si>
  <si>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</si>
  <si>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</si>
  <si>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</si>
  <si>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</si>
  <si>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</si>
  <si>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</si>
  <si>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</si>
  <si>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</si>
  <si>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</si>
  <si>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</si>
  <si>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</si>
  <si>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</si>
  <si>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</si>
  <si>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</si>
  <si>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</si>
  <si>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</si>
  <si>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</si>
  <si>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</si>
  <si>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</si>
  <si>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</si>
  <si>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</si>
  <si>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</si>
  <si>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</si>
  <si>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</si>
  <si>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</si>
  <si>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</si>
  <si>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</si>
  <si>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</si>
  <si>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</si>
  <si>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</si>
  <si>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</si>
  <si>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</si>
  <si>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</si>
  <si>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</si>
  <si>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</si>
  <si>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</si>
  <si>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</si>
  <si>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</si>
  <si>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</si>
  <si>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</si>
  <si>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</si>
  <si>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</si>
  <si>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</si>
  <si>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</si>
  <si>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</si>
  <si>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</si>
  <si>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</si>
  <si>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</si>
  <si>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</si>
  <si>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</si>
  <si>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</si>
  <si>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</si>
  <si>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</si>
  <si>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</si>
  <si>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</si>
  <si>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</si>
  <si>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</si>
  <si>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</si>
  <si>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</si>
  <si>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</si>
  <si>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</si>
  <si>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</si>
  <si>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</si>
  <si>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</si>
  <si>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</si>
  <si>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</si>
  <si>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</si>
  <si>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</si>
  <si>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</si>
  <si>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</si>
  <si>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</si>
  <si>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</si>
  <si>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</si>
  <si>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</si>
  <si>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</si>
  <si>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</si>
  <si>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</si>
  <si>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</si>
  <si>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</si>
  <si>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</si>
  <si>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</si>
  <si>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</si>
  <si>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</si>
  <si>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</si>
  <si>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</si>
  <si>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</si>
  <si>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</si>
  <si>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</si>
  <si>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</si>
  <si>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</si>
  <si>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</si>
  <si>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</si>
  <si>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</si>
  <si>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</si>
  <si>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</si>
  <si>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</si>
  <si>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</si>
  <si>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</si>
  <si>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</si>
  <si>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</si>
  <si>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</si>
  <si>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</si>
  <si>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</si>
  <si>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</si>
  <si>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</si>
  <si>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</si>
  <si>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</si>
  <si>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</si>
  <si>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</si>
  <si>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</si>
  <si>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</si>
  <si>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</si>
  <si>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</si>
  <si>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</si>
  <si>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</si>
  <si>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</si>
  <si>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</si>
  <si>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</si>
  <si>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</si>
  <si>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</si>
  <si>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</si>
  <si>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</si>
  <si>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</si>
  <si>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</si>
  <si>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</si>
  <si>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</si>
  <si>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</si>
  <si>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</si>
  <si>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</si>
  <si>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</si>
  <si>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</si>
  <si>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</si>
  <si>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</si>
  <si>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</si>
  <si>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</si>
  <si>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</si>
  <si>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</si>
  <si>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</si>
  <si>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</si>
  <si>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</si>
  <si>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</si>
  <si>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</si>
  <si>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</si>
  <si>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</si>
  <si>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</si>
  <si>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</si>
  <si>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</si>
  <si>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</si>
  <si>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</si>
  <si>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</si>
  <si>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</si>
  <si>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</si>
  <si>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</si>
  <si>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</si>
  <si>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</si>
  <si>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</si>
  <si>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</si>
  <si>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</si>
  <si>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</si>
  <si>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</si>
  <si>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</si>
  <si>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</si>
  <si>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</si>
  <si>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</si>
  <si>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</si>
  <si>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</si>
  <si>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</si>
  <si>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</si>
  <si>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</si>
  <si>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</si>
  <si>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</si>
  <si>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</si>
  <si>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</si>
  <si>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</si>
  <si>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</si>
  <si>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</si>
  <si>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</si>
  <si>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</si>
  <si>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</si>
  <si>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</si>
  <si>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</si>
  <si>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</si>
  <si>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</si>
  <si>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</si>
  <si>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</si>
  <si>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</si>
  <si>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</si>
  <si>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</si>
  <si>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</si>
  <si>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</si>
  <si>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</si>
  <si>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</si>
  <si>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</si>
  <si>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</si>
  <si>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</si>
  <si>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</si>
  <si>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</si>
  <si>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</si>
  <si>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</si>
  <si>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</si>
  <si>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</si>
  <si>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</si>
  <si>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</si>
  <si>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</si>
  <si>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</si>
  <si>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</si>
  <si>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</si>
  <si>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</si>
  <si>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</si>
  <si>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</si>
  <si>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</si>
  <si>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</si>
  <si>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</si>
  <si>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</si>
  <si>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</si>
  <si>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</si>
  <si>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</si>
  <si>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</si>
  <si>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</si>
  <si>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</si>
  <si>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</si>
  <si>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</si>
  <si>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</si>
  <si>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</si>
  <si>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</si>
  <si>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</si>
  <si>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</si>
  <si>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</si>
  <si>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</si>
  <si>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</si>
  <si>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</si>
  <si>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</si>
  <si>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</si>
  <si>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</si>
  <si>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</si>
  <si>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</si>
  <si>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</si>
  <si>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</si>
  <si>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</si>
  <si>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</si>
  <si>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</si>
  <si>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</si>
  <si>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</si>
  <si>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</si>
  <si>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</si>
  <si>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</si>
  <si>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</si>
  <si>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</si>
  <si>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</si>
  <si>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</si>
  <si>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</si>
  <si>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</si>
  <si>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</si>
  <si>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</si>
  <si>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</si>
  <si>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</si>
  <si>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</si>
  <si>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</si>
  <si>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</si>
  <si>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</si>
  <si>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</si>
  <si>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</si>
  <si>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</si>
  <si>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</si>
  <si>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</si>
  <si>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</si>
  <si>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</si>
  <si>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</si>
  <si>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</si>
  <si>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</si>
  <si>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</si>
  <si>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</si>
  <si>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</si>
  <si>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</si>
  <si>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</si>
  <si>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</si>
  <si>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</si>
  <si>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</si>
  <si>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</si>
  <si>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</si>
  <si>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</si>
  <si>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</si>
  <si>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</si>
  <si>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</si>
  <si>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</si>
  <si>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</si>
  <si>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</si>
  <si>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</si>
  <si>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</si>
  <si>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</si>
  <si>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</si>
  <si>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</si>
  <si>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</si>
  <si>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</si>
  <si>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</si>
  <si>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</si>
  <si>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</si>
  <si>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</si>
  <si>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</si>
  <si>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</si>
  <si>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</si>
  <si>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</si>
  <si>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</si>
  <si>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</si>
  <si>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</si>
  <si>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</si>
  <si>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</si>
  <si>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</si>
  <si>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</si>
  <si>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</si>
  <si>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</si>
  <si>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</si>
  <si>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</si>
  <si>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</si>
  <si>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</si>
  <si>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</si>
  <si>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</si>
  <si>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</si>
  <si>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</si>
  <si>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</si>
  <si>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</si>
  <si>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</si>
  <si>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</si>
  <si>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</si>
  <si>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</si>
  <si>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</si>
  <si>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</si>
  <si>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</si>
  <si>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</si>
  <si>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</si>
  <si>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</si>
  <si>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</si>
  <si>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</si>
  <si>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</si>
  <si>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</si>
  <si>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</si>
  <si>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</si>
  <si>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</si>
  <si>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</si>
  <si>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</si>
  <si>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</si>
  <si>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</si>
  <si>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</si>
  <si>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</si>
  <si>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</si>
  <si>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</si>
  <si>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</si>
  <si>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</si>
  <si>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</si>
  <si>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</si>
  <si>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</si>
  <si>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</si>
  <si>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</si>
  <si>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</si>
  <si>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</si>
  <si>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</si>
  <si>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</si>
  <si>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</si>
  <si>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</si>
  <si>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</si>
  <si>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</si>
  <si>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</si>
  <si>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</si>
  <si>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</si>
  <si>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</si>
  <si>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</si>
  <si>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</si>
  <si>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</si>
  <si>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</si>
  <si>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</si>
  <si>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</si>
  <si>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</si>
  <si>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</si>
  <si>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</si>
  <si>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</si>
  <si>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</si>
  <si>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</si>
  <si>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</si>
  <si>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</si>
  <si>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</si>
  <si>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</si>
  <si>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</si>
  <si>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</si>
  <si>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</si>
  <si>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</si>
  <si>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</si>
  <si>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</si>
  <si>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</si>
  <si>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</si>
  <si>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</si>
  <si>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</si>
  <si>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</si>
  <si>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</si>
  <si>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</si>
  <si>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</si>
  <si>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</si>
  <si>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</si>
  <si>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</si>
  <si>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</si>
  <si>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</si>
  <si>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</si>
  <si>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</si>
  <si>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</si>
  <si>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</si>
  <si>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</si>
  <si>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</si>
  <si>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</si>
  <si>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</si>
  <si>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</si>
  <si>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</si>
  <si>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</si>
  <si>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</si>
  <si>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</si>
  <si>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</si>
  <si>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</si>
  <si>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</si>
  <si>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</si>
  <si>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</si>
  <si>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</si>
  <si>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</si>
  <si>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</si>
  <si>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</si>
  <si>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</si>
  <si>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</si>
  <si>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</si>
  <si>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</si>
  <si>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</si>
  <si>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</si>
  <si>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</si>
  <si>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</si>
  <si>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</si>
  <si>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</si>
  <si>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</si>
  <si>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</si>
  <si>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</si>
  <si>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</si>
  <si>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</si>
  <si>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</si>
  <si>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</si>
  <si>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</si>
  <si>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</si>
  <si>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</si>
  <si>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</si>
  <si>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</si>
  <si>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</si>
  <si>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</si>
  <si>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</si>
  <si>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</si>
  <si>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</si>
  <si>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</si>
  <si>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</si>
  <si>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</si>
  <si>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</si>
  <si>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</si>
  <si>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</si>
  <si>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</si>
  <si>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</si>
  <si>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</si>
  <si>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</si>
  <si>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</si>
  <si>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</si>
  <si>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</si>
  <si>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</si>
  <si>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</si>
  <si>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</si>
  <si>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</si>
  <si>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</si>
  <si>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</si>
  <si>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</si>
  <si>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</si>
  <si>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</si>
  <si>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</si>
  <si>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</si>
  <si>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</si>
  <si>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</si>
  <si>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</si>
  <si>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</si>
  <si>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</si>
  <si>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</si>
  <si>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</si>
  <si>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</si>
  <si>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</si>
  <si>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</si>
  <si>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</si>
  <si>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</si>
  <si>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</si>
  <si>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</si>
  <si>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</si>
  <si>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</si>
  <si>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</si>
  <si>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</si>
  <si>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</si>
  <si>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</si>
  <si>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</si>
  <si>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</si>
  <si>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</si>
  <si>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</si>
  <si>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</si>
  <si>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</si>
  <si>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</si>
  <si>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</si>
  <si>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</si>
  <si>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</si>
  <si>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</si>
  <si>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</si>
  <si>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</si>
  <si>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</si>
  <si>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</si>
  <si>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</si>
  <si>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</si>
  <si>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</si>
  <si>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</si>
  <si>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</si>
  <si>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</si>
  <si>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</si>
  <si>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</si>
  <si>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</si>
  <si>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</si>
  <si>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</si>
  <si>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</si>
  <si>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</si>
  <si>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</si>
  <si>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</si>
  <si>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</si>
  <si>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</si>
  <si>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</si>
  <si>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</si>
  <si>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</si>
  <si>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</si>
  <si>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</si>
  <si>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</si>
  <si>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</si>
  <si>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</si>
  <si>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</si>
  <si>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</si>
  <si>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</si>
  <si>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</si>
  <si>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</si>
  <si>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</si>
  <si>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</si>
  <si>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</si>
  <si>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</si>
  <si>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</si>
  <si>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</si>
  <si>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</si>
  <si>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</si>
  <si>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</si>
  <si>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</si>
  <si>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</si>
  <si>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</si>
  <si>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</si>
  <si>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</si>
  <si>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</si>
  <si>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</si>
  <si>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</si>
  <si>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</si>
  <si>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</si>
  <si>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</si>
  <si>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</si>
  <si>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</si>
  <si>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</si>
  <si>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</si>
  <si>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</si>
  <si>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</si>
  <si>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</si>
  <si>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</si>
  <si>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</si>
  <si>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</si>
  <si>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</si>
  <si>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</si>
  <si>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</si>
  <si>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</si>
  <si>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</si>
  <si>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</si>
  <si>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</si>
  <si>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</si>
  <si>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</si>
  <si>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</si>
  <si>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</si>
  <si>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</si>
  <si>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</si>
  <si>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</si>
  <si>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</si>
  <si>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</si>
  <si>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</si>
  <si>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</si>
  <si>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</si>
  <si>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</si>
  <si>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</si>
  <si>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</si>
  <si>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</si>
  <si>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</si>
  <si>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</si>
  <si>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</si>
  <si>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</si>
  <si>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</si>
  <si>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</si>
  <si>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</si>
  <si>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</si>
  <si>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</si>
  <si>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</si>
  <si>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</si>
  <si>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</si>
  <si>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</si>
  <si>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</si>
  <si>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</si>
  <si>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</si>
  <si>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</si>
  <si>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</si>
  <si>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</si>
  <si>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</si>
  <si>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</si>
  <si>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</si>
  <si>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</si>
  <si>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</si>
  <si>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</si>
  <si>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</si>
  <si>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</si>
  <si>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</si>
  <si>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</si>
  <si>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</si>
  <si>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</si>
  <si>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</si>
  <si>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</si>
  <si>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</si>
  <si>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</si>
  <si>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</si>
  <si>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</si>
  <si>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</si>
  <si>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</si>
  <si>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</si>
  <si>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</si>
  <si>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</si>
  <si>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</si>
  <si>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</si>
  <si>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</si>
  <si>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</si>
  <si>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</si>
  <si>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</si>
  <si>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</si>
  <si>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</si>
  <si>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</si>
  <si>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</si>
  <si>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</si>
  <si>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</si>
  <si>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</si>
  <si>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</si>
  <si>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</si>
  <si>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</si>
  <si>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</si>
  <si>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</si>
  <si>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</si>
  <si>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</si>
  <si>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</si>
  <si>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</si>
  <si>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</si>
  <si>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</si>
  <si>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</si>
  <si>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</si>
  <si>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</si>
  <si>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</si>
  <si>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</si>
  <si>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</si>
  <si>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</si>
  <si>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</si>
  <si>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</si>
  <si>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</si>
  <si>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</si>
  <si>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</si>
  <si>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</si>
  <si>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</si>
  <si>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</si>
  <si>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</si>
  <si>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</si>
  <si>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</si>
  <si>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</si>
  <si>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</si>
  <si>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</si>
  <si>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</si>
  <si>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</si>
  <si>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</si>
  <si>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</si>
  <si>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</si>
  <si>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</si>
  <si>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</si>
  <si>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</si>
  <si>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</si>
  <si>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</si>
  <si>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</si>
  <si>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</si>
  <si>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</si>
  <si>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</si>
  <si>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</si>
  <si>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</si>
  <si>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</si>
  <si>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</si>
  <si>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</si>
  <si>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</si>
  <si>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</si>
  <si>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</si>
  <si>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</si>
  <si>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</si>
  <si>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</si>
  <si>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</si>
  <si>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</si>
  <si>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</si>
  <si>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</si>
  <si>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</si>
  <si>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</si>
  <si>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</si>
  <si>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</si>
  <si>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</si>
  <si>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</si>
  <si>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</si>
  <si>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</si>
  <si>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</si>
  <si>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</si>
  <si>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</si>
  <si>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</si>
  <si>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</si>
  <si>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</si>
  <si>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</si>
  <si>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</si>
  <si>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</si>
  <si>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</si>
  <si>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</si>
  <si>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</si>
  <si>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</si>
  <si>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</si>
  <si>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</si>
  <si>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</si>
  <si>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</si>
  <si>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</si>
  <si>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</si>
  <si>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</si>
  <si>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</si>
  <si>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</si>
  <si>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</si>
  <si>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</si>
  <si>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</si>
  <si>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</si>
  <si>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</si>
  <si>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</si>
  <si>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</si>
  <si>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</si>
  <si>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</si>
  <si>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</si>
  <si>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</si>
  <si>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</si>
  <si>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</si>
  <si>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</si>
  <si>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</si>
  <si>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</si>
  <si>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</si>
  <si>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</si>
  <si>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</si>
  <si>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</si>
  <si>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</si>
  <si>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</si>
  <si>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</si>
  <si>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</si>
  <si>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</si>
  <si>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</si>
  <si>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</si>
  <si>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</si>
  <si>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</si>
  <si>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</si>
  <si>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</si>
  <si>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</si>
  <si>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</si>
  <si>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</si>
  <si>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</si>
  <si>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</si>
  <si>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</si>
  <si>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</si>
  <si>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</si>
  <si>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</si>
  <si>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</si>
  <si>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</si>
  <si>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</si>
  <si>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</si>
  <si>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</si>
  <si>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</si>
  <si>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</si>
  <si>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</si>
  <si>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</si>
  <si>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</si>
  <si>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</si>
  <si>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</si>
  <si>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</si>
  <si>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</si>
  <si>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</si>
  <si>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</si>
  <si>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</si>
  <si>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</si>
  <si>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</si>
  <si>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</si>
  <si>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</si>
  <si>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</si>
  <si>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</si>
  <si>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</si>
  <si>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</si>
  <si>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</si>
  <si>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</si>
  <si>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</si>
  <si>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</si>
  <si>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</si>
  <si>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</si>
  <si>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</si>
  <si>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</si>
  <si>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</si>
  <si>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</si>
  <si>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</si>
  <si>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</si>
  <si>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</si>
  <si>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</si>
  <si>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</si>
  <si>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</si>
  <si>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</si>
  <si>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</si>
  <si>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</si>
  <si>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</si>
  <si>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</si>
  <si>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</si>
  <si>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</si>
  <si>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</si>
  <si>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</si>
  <si>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</si>
  <si>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</si>
  <si>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</si>
  <si>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</si>
  <si>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</si>
  <si>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</si>
  <si>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</si>
  <si>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</si>
  <si>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</si>
  <si>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</si>
  <si>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</si>
  <si>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</si>
  <si>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</si>
  <si>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</si>
  <si>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</si>
  <si>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</si>
  <si>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</si>
  <si>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</si>
  <si>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</si>
  <si>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</si>
  <si>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</si>
  <si>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</si>
  <si>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</si>
  <si>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</si>
  <si>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</si>
  <si>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</si>
  <si>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</si>
  <si>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</si>
  <si>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</si>
  <si>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</si>
  <si>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</si>
  <si>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</si>
  <si>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</si>
  <si>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</si>
  <si>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</si>
  <si>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</si>
  <si>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</si>
  <si>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</si>
  <si>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</si>
  <si>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</si>
  <si>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</si>
  <si>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</si>
  <si>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</si>
  <si>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</si>
  <si>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</si>
  <si>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</si>
  <si>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</si>
  <si>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</si>
  <si>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</si>
  <si>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</si>
  <si>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</si>
  <si>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</si>
  <si>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</si>
  <si>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</si>
  <si>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</si>
  <si>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</si>
  <si>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</si>
  <si>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</si>
  <si>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</si>
  <si>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</si>
  <si>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</si>
  <si>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</si>
  <si>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</si>
  <si>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</si>
  <si>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</si>
  <si>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</si>
  <si>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</si>
  <si>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</si>
  <si>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</si>
  <si>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</si>
  <si>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</si>
  <si>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</si>
  <si>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</si>
  <si>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</si>
  <si>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</si>
  <si>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</si>
  <si>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</si>
  <si>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</si>
  <si>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</si>
  <si>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</si>
  <si>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</si>
  <si>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</si>
  <si>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</si>
  <si>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</si>
  <si>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</si>
  <si>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</si>
  <si>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</si>
  <si>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</si>
  <si>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</si>
  <si>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</si>
  <si>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</si>
  <si>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</si>
  <si>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</si>
  <si>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</si>
  <si>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</si>
  <si>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</si>
  <si>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</si>
  <si>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</si>
  <si>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</si>
  <si>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</si>
  <si>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</si>
  <si>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</si>
  <si>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</si>
  <si>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</si>
  <si>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</si>
  <si>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</si>
  <si>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</si>
  <si>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</si>
  <si>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</si>
  <si>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</si>
  <si>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</si>
  <si>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</si>
  <si>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</si>
  <si>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</si>
  <si>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</si>
  <si>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</si>
  <si>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</si>
  <si>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</si>
  <si>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</si>
  <si>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</si>
  <si>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</si>
  <si>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</si>
  <si>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</si>
  <si>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</si>
  <si>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</si>
  <si>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</si>
  <si>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</si>
  <si>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</si>
  <si>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</si>
  <si>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</si>
  <si>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</si>
  <si>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</si>
  <si>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</si>
  <si>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</si>
  <si>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</si>
  <si>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</si>
  <si>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</si>
  <si>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</si>
  <si>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</si>
  <si>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</si>
  <si>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</si>
  <si>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</si>
  <si>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</si>
  <si>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</si>
  <si>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</si>
  <si>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</si>
  <si>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</si>
  <si>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</si>
  <si>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</si>
  <si>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</si>
  <si>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</si>
  <si>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</si>
  <si>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</si>
  <si>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</si>
  <si>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</si>
  <si>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</si>
  <si>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</si>
  <si>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</si>
  <si>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</si>
  <si>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</si>
  <si>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</si>
  <si>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</si>
  <si>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</si>
  <si>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</si>
  <si>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</si>
  <si>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</si>
  <si>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</si>
  <si>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</si>
  <si>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</si>
  <si>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</si>
  <si>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</si>
  <si>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</si>
  <si>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</si>
  <si>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</si>
  <si>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</si>
  <si>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</si>
  <si>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</si>
  <si>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</si>
  <si>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</si>
  <si>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</si>
  <si>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</si>
  <si>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</si>
  <si>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</si>
  <si>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</si>
  <si>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</si>
  <si>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</si>
  <si>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</si>
  <si>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</si>
  <si>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</si>
  <si>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</si>
  <si>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</si>
  <si>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</si>
  <si>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</si>
  <si>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</si>
  <si>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</si>
  <si>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</si>
  <si>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</si>
  <si>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</si>
  <si>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</si>
  <si>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</si>
  <si>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</si>
  <si>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</si>
  <si>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</si>
  <si>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</si>
  <si>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</si>
  <si>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</si>
  <si>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</si>
  <si>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</si>
  <si>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</si>
  <si>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</si>
  <si>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</si>
  <si>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</si>
  <si>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</si>
  <si>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</si>
  <si>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</si>
  <si>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</si>
  <si>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</si>
  <si>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</si>
  <si>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</si>
  <si>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</si>
  <si>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</si>
  <si>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</si>
  <si>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</si>
  <si>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</si>
  <si>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</si>
  <si>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</si>
  <si>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</si>
  <si>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</si>
  <si>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</si>
  <si>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</si>
  <si>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</si>
  <si>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</si>
  <si>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</si>
  <si>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</si>
  <si>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</si>
  <si>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</si>
  <si>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</si>
  <si>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</si>
  <si>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</si>
  <si>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</si>
  <si>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</si>
  <si>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</si>
  <si>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</si>
  <si>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</si>
  <si>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</si>
  <si>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</si>
  <si>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</si>
  <si>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</si>
  <si>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</si>
  <si>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</si>
  <si>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</si>
  <si>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</si>
  <si>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</si>
  <si>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</si>
  <si>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</si>
  <si>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</si>
  <si>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</si>
  <si>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</si>
  <si>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</si>
  <si>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</si>
  <si>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</si>
  <si>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</si>
  <si>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</si>
  <si>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</si>
  <si>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</si>
  <si>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</si>
  <si>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</si>
  <si>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</si>
  <si>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</si>
  <si>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</si>
  <si>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</si>
  <si>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</si>
  <si>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</si>
  <si>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</si>
  <si>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</si>
  <si>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</si>
  <si>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</si>
  <si>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</si>
  <si>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</si>
  <si>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</si>
  <si>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</si>
  <si>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</si>
  <si>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</si>
  <si>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</si>
  <si>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</si>
  <si>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</si>
  <si>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</si>
  <si>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</si>
  <si>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</si>
  <si>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</si>
  <si>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</si>
  <si>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</si>
  <si>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</si>
  <si>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</si>
  <si>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</si>
  <si>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</si>
  <si>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</si>
  <si>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</si>
  <si>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</si>
  <si>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</si>
  <si>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</si>
  <si>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</si>
  <si>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</si>
  <si>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</si>
  <si>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</si>
  <si>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</si>
  <si>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</si>
  <si>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</si>
  <si>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</si>
  <si>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</si>
  <si>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</si>
  <si>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</si>
  <si>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</si>
  <si>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</si>
  <si>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</si>
  <si>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</si>
  <si>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</si>
  <si>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</si>
  <si>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</si>
  <si>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</si>
  <si>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</si>
  <si>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</si>
  <si>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</si>
  <si>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</si>
  <si>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</si>
  <si>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</si>
  <si>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</si>
  <si>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</si>
  <si>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</si>
  <si>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</si>
  <si>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</si>
  <si>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</si>
  <si>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</si>
  <si>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</si>
  <si>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</si>
  <si>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</si>
  <si>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</si>
  <si>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</si>
  <si>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</si>
  <si>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</si>
  <si>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</si>
  <si>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</si>
  <si>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</si>
  <si>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</si>
  <si>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</si>
  <si>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</si>
  <si>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</si>
  <si>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</si>
  <si>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</si>
  <si>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</si>
  <si>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</si>
  <si>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</si>
  <si>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</si>
  <si>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</si>
  <si>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</si>
  <si>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</si>
  <si>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</si>
  <si>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</si>
  <si>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</si>
  <si>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</si>
  <si>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</si>
  <si>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</si>
  <si>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</si>
  <si>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</si>
  <si>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</si>
  <si>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</si>
  <si>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</si>
  <si>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</si>
  <si>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</si>
  <si>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</si>
  <si>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</si>
  <si>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</si>
  <si>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</si>
  <si>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</si>
  <si>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</si>
  <si>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</si>
  <si>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</si>
  <si>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</si>
  <si>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</si>
  <si>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</si>
  <si>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</si>
  <si>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</si>
  <si>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</si>
  <si>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</si>
  <si>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</si>
  <si>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</si>
  <si>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</si>
  <si>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</si>
  <si>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</si>
  <si>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</si>
  <si>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</si>
  <si>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</si>
  <si>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</si>
  <si>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</si>
  <si>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</si>
  <si>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</si>
  <si>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</si>
  <si>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</si>
  <si>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</si>
  <si>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</si>
  <si>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</si>
  <si>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</si>
  <si>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</si>
  <si>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</si>
  <si>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</si>
  <si>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</si>
  <si>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</si>
  <si>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</si>
  <si>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</si>
  <si>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</si>
  <si>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</si>
  <si>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</si>
  <si>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</si>
  <si>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</si>
  <si>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</si>
  <si>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</si>
  <si>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</si>
  <si>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</si>
  <si>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</si>
  <si>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</si>
  <si>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</si>
  <si>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</si>
  <si>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</si>
  <si>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</si>
  <si>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</si>
  <si>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</si>
  <si>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</si>
  <si>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</si>
  <si>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</si>
  <si>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</si>
  <si>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</si>
  <si>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</si>
  <si>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</si>
  <si>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</si>
  <si>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</si>
  <si>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</si>
  <si>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</si>
  <si>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</si>
  <si>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</si>
  <si>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</si>
  <si>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</si>
  <si>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</si>
  <si>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</si>
  <si>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</si>
  <si>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</si>
  <si>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</si>
  <si>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</si>
  <si>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</si>
  <si>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</si>
  <si>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</si>
  <si>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</si>
  <si>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</si>
  <si>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</si>
  <si>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</si>
  <si>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</si>
  <si>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</si>
  <si>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</si>
  <si>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</si>
  <si>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</si>
  <si>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</si>
  <si>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</si>
  <si>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</si>
  <si>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</si>
  <si>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</si>
  <si>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</si>
  <si>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</si>
  <si>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</si>
  <si>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</si>
  <si>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</si>
  <si>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</si>
  <si>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</si>
  <si>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</si>
  <si>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</si>
  <si>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</si>
  <si>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</si>
  <si>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</si>
  <si>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</si>
  <si>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</si>
  <si>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</si>
  <si>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</si>
  <si>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</si>
  <si>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</si>
  <si>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</si>
  <si>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</si>
  <si>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</si>
  <si>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</si>
  <si>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</si>
  <si>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</si>
  <si>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</si>
  <si>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</si>
  <si>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</si>
  <si>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</si>
  <si>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</si>
  <si>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</si>
  <si>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</si>
  <si>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</si>
  <si>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</si>
  <si>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</si>
  <si>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</si>
  <si>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</si>
  <si>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</si>
  <si>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</si>
  <si>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</si>
  <si>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</si>
  <si>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</si>
  <si>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</si>
  <si>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</si>
  <si>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</si>
  <si>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</si>
  <si>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</si>
  <si>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</si>
  <si>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</si>
  <si>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</si>
  <si>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</si>
  <si>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</si>
  <si>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</si>
  <si>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</si>
  <si>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</si>
  <si>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</si>
  <si>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</si>
  <si>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</si>
  <si>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</si>
  <si>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</si>
  <si>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</si>
  <si>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</si>
  <si>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</si>
  <si>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</si>
  <si>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</si>
  <si>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</si>
  <si>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</si>
  <si>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</si>
  <si>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</si>
  <si>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</si>
  <si>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</si>
  <si>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</si>
  <si>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</si>
  <si>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</si>
  <si>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</si>
  <si>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</si>
  <si>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</si>
  <si>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</si>
  <si>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</si>
  <si>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</si>
  <si>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</si>
  <si>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</si>
  <si>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</si>
  <si>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</si>
  <si>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</si>
  <si>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</si>
  <si>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</si>
  <si>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</si>
  <si>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</si>
  <si>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</si>
  <si>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</si>
  <si>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</si>
  <si>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</si>
  <si>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</si>
  <si>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</si>
  <si>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</si>
  <si>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</si>
  <si>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</si>
  <si>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</si>
  <si>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</si>
  <si>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</si>
  <si>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</si>
  <si>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</si>
  <si>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</si>
  <si>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</si>
  <si>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</si>
  <si>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</si>
  <si>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</si>
  <si>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</si>
  <si>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</si>
  <si>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</si>
  <si>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</si>
  <si>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</si>
  <si>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</si>
  <si>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</si>
  <si>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</si>
  <si>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</si>
  <si>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</si>
  <si>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</si>
  <si>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</si>
  <si>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</si>
  <si>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</si>
  <si>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</si>
  <si>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</si>
  <si>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</si>
  <si>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</si>
  <si>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</si>
  <si>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</si>
  <si>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</si>
  <si>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</si>
  <si>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</si>
  <si>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</si>
  <si>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</si>
  <si>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</si>
  <si>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</si>
  <si>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</si>
  <si>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</si>
  <si>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</si>
  <si>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</si>
  <si>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</si>
  <si>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</si>
  <si>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</si>
  <si>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</si>
  <si>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</si>
  <si>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</si>
  <si>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</si>
  <si>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</si>
  <si>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</si>
  <si>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</si>
  <si>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</si>
  <si>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</si>
  <si>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</si>
  <si>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</si>
  <si>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</si>
  <si>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</si>
  <si>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</si>
  <si>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</si>
  <si>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</si>
  <si>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</si>
  <si>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</si>
  <si>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</si>
  <si>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</si>
  <si>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</si>
  <si>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</si>
  <si>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</si>
  <si>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</si>
  <si>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</si>
  <si>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</si>
  <si>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</si>
  <si>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</si>
  <si>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</si>
  <si>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</si>
  <si>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</si>
  <si>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</si>
  <si>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</si>
  <si>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</si>
  <si>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</si>
  <si>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</si>
  <si>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</si>
  <si>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</si>
  <si>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</si>
  <si>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</si>
  <si>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</si>
  <si>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</si>
  <si>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</si>
  <si>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</si>
  <si>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</si>
  <si>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</si>
  <si>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</si>
  <si>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</si>
  <si>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</si>
  <si>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</si>
  <si>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</si>
  <si>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</si>
  <si>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</si>
  <si>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</si>
  <si>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</si>
  <si>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</si>
  <si>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</si>
  <si>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</si>
  <si>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</si>
  <si>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</si>
  <si>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</si>
  <si>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</si>
  <si>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</si>
  <si>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</si>
  <si>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</si>
  <si>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</si>
  <si>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</si>
  <si>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</si>
  <si>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</si>
  <si>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</si>
  <si>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</si>
  <si>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</si>
  <si>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</si>
  <si>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</si>
  <si>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</si>
  <si>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</si>
  <si>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</si>
  <si>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</si>
  <si>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</si>
  <si>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</si>
  <si>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</si>
  <si>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</si>
  <si>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</si>
  <si>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</si>
  <si>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</si>
  <si>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</si>
  <si>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</si>
  <si>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</si>
  <si>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</si>
  <si>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</si>
  <si>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</si>
  <si>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</si>
  <si>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</si>
  <si>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</si>
  <si>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</si>
  <si>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</si>
  <si>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</si>
  <si>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</si>
  <si>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</si>
  <si>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</si>
  <si>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</si>
  <si>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</si>
  <si>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</si>
  <si>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</si>
  <si>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</si>
  <si>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</si>
  <si>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</si>
  <si>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</si>
  <si>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</si>
  <si>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</si>
  <si>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</si>
  <si>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</si>
  <si>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</si>
  <si>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</si>
  <si>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</si>
  <si>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</si>
  <si>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</si>
  <si>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</si>
  <si>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</si>
  <si>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</si>
  <si>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</si>
  <si>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</si>
  <si>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</si>
  <si>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</si>
  <si>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</si>
  <si>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</si>
  <si>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</si>
  <si>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</si>
  <si>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</si>
  <si>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</si>
  <si>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</si>
  <si>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</si>
  <si>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</si>
  <si>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</si>
  <si>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</si>
  <si>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</si>
  <si>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</si>
  <si>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</si>
  <si>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</si>
  <si>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</si>
  <si>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</si>
  <si>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</si>
  <si>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</si>
  <si>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</si>
  <si>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</si>
  <si>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</si>
  <si>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</si>
  <si>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</si>
  <si>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</si>
  <si>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</si>
  <si>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</si>
  <si>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</si>
  <si>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</si>
  <si>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</si>
  <si>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</si>
  <si>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</si>
  <si>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</si>
  <si>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</si>
  <si>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</si>
  <si>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</si>
  <si>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</si>
  <si>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</si>
  <si>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</si>
  <si>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</si>
  <si>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</si>
  <si>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</si>
  <si>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</si>
  <si>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</si>
  <si>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</si>
  <si>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</si>
  <si>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</si>
  <si>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</si>
  <si>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</si>
  <si>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</si>
  <si>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</si>
  <si>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</si>
  <si>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</si>
  <si>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</si>
  <si>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</si>
  <si>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</si>
  <si>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</si>
  <si>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</si>
  <si>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</si>
  <si>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</si>
  <si>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</si>
  <si>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</si>
  <si>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</si>
  <si>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</si>
  <si>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</si>
  <si>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</si>
  <si>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</si>
  <si>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</si>
  <si>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</si>
  <si>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</si>
  <si>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</si>
  <si>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</si>
  <si>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</si>
  <si>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</si>
  <si>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</si>
  <si>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</si>
  <si>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</si>
  <si>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</si>
  <si>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</si>
  <si>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</si>
  <si>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</si>
  <si>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</si>
  <si>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</si>
  <si>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</si>
  <si>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</si>
  <si>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</si>
  <si>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</si>
  <si>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</si>
  <si>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</si>
  <si>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</si>
  <si>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</si>
  <si>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</si>
  <si>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</si>
  <si>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</si>
  <si>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</si>
  <si>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</si>
  <si>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</si>
  <si>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</si>
  <si>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</si>
  <si>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</si>
  <si>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</si>
  <si>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</si>
  <si>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</si>
  <si>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</si>
  <si>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</si>
  <si>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</si>
  <si>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</si>
  <si>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</si>
  <si>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</si>
  <si>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</si>
  <si>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</si>
  <si>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</si>
  <si>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</si>
  <si>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</si>
  <si>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</si>
  <si>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</si>
  <si>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</si>
  <si>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</si>
  <si>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</si>
  <si>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</si>
  <si>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</si>
  <si>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</si>
  <si>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</si>
  <si>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</si>
  <si>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</si>
  <si>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</si>
  <si>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</si>
  <si>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</si>
  <si>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</si>
  <si>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</si>
  <si>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</si>
  <si>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</si>
  <si>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</si>
  <si>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</si>
  <si>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</si>
  <si>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</si>
  <si>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</si>
  <si>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</si>
  <si>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</si>
  <si>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</si>
  <si>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</si>
  <si>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</si>
  <si>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</si>
  <si>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</si>
  <si>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</si>
  <si>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</si>
  <si>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</si>
  <si>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</si>
  <si>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</si>
  <si>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</si>
  <si>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</si>
  <si>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</si>
  <si>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</si>
  <si>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</si>
  <si>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</si>
  <si>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</si>
  <si>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</si>
  <si>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</si>
  <si>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</si>
  <si>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</si>
  <si>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</si>
  <si>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</si>
  <si>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</si>
  <si>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</si>
  <si>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</si>
  <si>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</si>
  <si>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</si>
  <si>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</si>
  <si>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</si>
  <si>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</si>
  <si>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</si>
  <si>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</si>
  <si>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</si>
  <si>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</si>
  <si>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</si>
  <si>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</si>
  <si>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</si>
  <si>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</si>
  <si>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</si>
  <si>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</si>
  <si>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</si>
  <si>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</si>
  <si>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</si>
  <si>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</si>
  <si>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</si>
  <si>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</si>
  <si>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</si>
  <si>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</si>
  <si>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</si>
  <si>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</si>
  <si>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</si>
  <si>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</si>
  <si>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</si>
  <si>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</si>
  <si>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</si>
  <si>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</si>
  <si>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</si>
  <si>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</si>
  <si>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</si>
  <si>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</si>
  <si>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</si>
  <si>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</si>
  <si>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</si>
  <si>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</si>
  <si>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</si>
  <si>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</si>
  <si>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</si>
  <si>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</si>
  <si>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</si>
  <si>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</si>
  <si>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</si>
  <si>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</si>
  <si>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</si>
  <si>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</si>
  <si>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</si>
  <si>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</si>
  <si>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</si>
  <si>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</si>
  <si>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</si>
  <si>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</si>
  <si>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</si>
  <si>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</si>
  <si>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</si>
  <si>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</si>
  <si>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</si>
  <si>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</si>
  <si>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</si>
  <si>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</si>
  <si>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</si>
  <si>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</si>
  <si>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</si>
  <si>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</si>
  <si>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</si>
  <si>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</si>
  <si>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</si>
  <si>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</si>
  <si>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</si>
  <si>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</si>
  <si>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</si>
  <si>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</si>
  <si>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</si>
  <si>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</si>
  <si>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</si>
  <si>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</si>
  <si>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</si>
  <si>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</si>
  <si>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</si>
  <si>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</si>
  <si>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</si>
  <si>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</si>
  <si>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</si>
  <si>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</si>
  <si>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</si>
  <si>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</si>
  <si>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</si>
  <si>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</si>
  <si>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</si>
  <si>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</si>
  <si>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</si>
  <si>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</si>
  <si>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</si>
  <si>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</si>
  <si>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</si>
  <si>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</si>
  <si>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</si>
  <si>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</si>
  <si>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</si>
  <si>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</si>
  <si>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</si>
  <si>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</si>
  <si>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</si>
  <si>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</si>
  <si>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</si>
  <si>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</si>
  <si>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</si>
  <si>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</si>
  <si>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</si>
  <si>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</si>
  <si>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</si>
  <si>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</si>
  <si>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</si>
  <si>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</si>
  <si>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</si>
  <si>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</si>
  <si>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</si>
  <si>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</si>
  <si>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</si>
  <si>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</si>
  <si>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</si>
  <si>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</si>
  <si>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</si>
  <si>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</si>
  <si>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</si>
  <si>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</si>
  <si>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</si>
  <si>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</si>
  <si>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</si>
  <si>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</si>
  <si>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</si>
  <si>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</si>
  <si>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</si>
  <si>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</si>
  <si>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</si>
  <si>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</si>
  <si>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</si>
  <si>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</si>
  <si>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</si>
  <si>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</si>
  <si>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</si>
  <si>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</si>
  <si>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</si>
  <si>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</si>
  <si>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</si>
  <si>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</si>
  <si>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</si>
  <si>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</si>
  <si>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</si>
  <si>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</si>
  <si>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</si>
  <si>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</si>
  <si>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</si>
  <si>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</si>
  <si>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</si>
  <si>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</si>
  <si>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</si>
  <si>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</si>
  <si>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</si>
  <si>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</si>
  <si>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</si>
  <si>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</si>
  <si>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</si>
  <si>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</si>
  <si>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</si>
  <si>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</si>
  <si>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</si>
  <si>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</si>
  <si>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</si>
  <si>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</si>
  <si>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</si>
  <si>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</si>
  <si>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</si>
  <si>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</si>
  <si>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</si>
  <si>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</si>
  <si>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</si>
  <si>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</si>
  <si>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</si>
  <si>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</si>
  <si>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</si>
  <si>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</si>
  <si>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</si>
  <si>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</si>
  <si>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</si>
  <si>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</si>
  <si>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</si>
  <si>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</si>
  <si>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</si>
  <si>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</si>
  <si>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</si>
  <si>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</si>
  <si>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</si>
  <si>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</si>
  <si>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</si>
  <si>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</si>
  <si>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</si>
  <si>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</si>
  <si>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</si>
  <si>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</si>
  <si>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</si>
  <si>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</si>
  <si>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</si>
  <si>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</si>
  <si>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</si>
  <si>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</si>
  <si>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</si>
  <si>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</si>
  <si>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</si>
  <si>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</si>
  <si>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</si>
  <si>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</si>
  <si>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</si>
  <si>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</si>
  <si>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</si>
  <si>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</si>
  <si>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</si>
  <si>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</si>
  <si>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</si>
  <si>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</si>
  <si>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</si>
  <si>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</si>
  <si>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</si>
  <si>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</si>
  <si>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</si>
  <si>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</si>
  <si>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</si>
  <si>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</si>
  <si>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</si>
  <si>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</si>
  <si>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</si>
  <si>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</si>
  <si>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</si>
  <si>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</si>
  <si>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</si>
  <si>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</si>
  <si>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</si>
  <si>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</si>
  <si>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</si>
  <si>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</si>
  <si>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</si>
  <si>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</si>
  <si>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</si>
  <si>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</si>
  <si>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</si>
  <si>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</si>
  <si>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</si>
  <si>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</si>
  <si>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</si>
  <si>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</si>
  <si>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</si>
  <si>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</si>
  <si>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</si>
  <si>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</si>
  <si>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</si>
  <si>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</si>
  <si>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</si>
  <si>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</si>
  <si>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</si>
  <si>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</si>
  <si>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</si>
  <si>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</si>
  <si>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</si>
  <si>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</si>
  <si>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</si>
  <si>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</si>
  <si>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</si>
  <si>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</si>
  <si>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</si>
  <si>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</si>
  <si>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</si>
  <si>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</si>
  <si>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</si>
  <si>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</si>
  <si>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</si>
  <si>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</si>
  <si>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</si>
  <si>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</si>
  <si>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</si>
  <si>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</si>
  <si>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</si>
  <si>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</si>
  <si>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</si>
  <si>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</si>
  <si>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</si>
  <si>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</si>
  <si>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</si>
  <si>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</si>
  <si>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</si>
  <si>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</si>
  <si>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</si>
  <si>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</si>
  <si>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</si>
  <si>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</si>
  <si>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</si>
  <si>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</si>
  <si>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</si>
  <si>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</si>
  <si>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</si>
  <si>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</si>
  <si>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</si>
  <si>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</si>
  <si>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</si>
  <si>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</si>
  <si>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</si>
  <si>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</si>
  <si>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</si>
  <si>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</si>
  <si>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</si>
  <si>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</si>
  <si>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</si>
  <si>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</si>
  <si>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</si>
  <si>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</si>
  <si>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</si>
  <si>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</si>
  <si>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</si>
  <si>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</si>
  <si>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</si>
  <si>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</si>
  <si>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</si>
  <si>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</si>
  <si>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</si>
  <si>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</si>
  <si>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</si>
  <si>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</si>
  <si>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</si>
  <si>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</si>
  <si>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</si>
  <si>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</si>
  <si>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</si>
  <si>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</si>
  <si>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</si>
  <si>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</si>
  <si>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</si>
  <si>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</si>
  <si>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</si>
  <si>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</si>
  <si>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</si>
  <si>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</si>
  <si>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</si>
  <si>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</si>
  <si>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</si>
  <si>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</si>
  <si>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</si>
  <si>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</si>
  <si>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</si>
  <si>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</si>
  <si>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</si>
  <si>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</si>
  <si>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</si>
  <si>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</si>
  <si>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</si>
  <si>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</si>
  <si>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</si>
  <si>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</si>
  <si>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</si>
  <si>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</si>
  <si>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</si>
  <si>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</si>
  <si>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</si>
  <si>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</si>
  <si>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</si>
  <si>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</si>
  <si>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</si>
  <si>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</si>
  <si>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</si>
  <si>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</si>
  <si>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</si>
  <si>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</si>
  <si>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</si>
  <si>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</si>
  <si>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</si>
  <si>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</si>
  <si>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</si>
  <si>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</si>
  <si>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</si>
  <si>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</si>
  <si>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</si>
  <si>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</si>
  <si>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</si>
  <si>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</si>
  <si>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</si>
  <si>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</si>
  <si>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</si>
  <si>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</si>
  <si>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</si>
  <si>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</si>
  <si>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</si>
  <si>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</si>
  <si>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</si>
  <si>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</si>
  <si>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</si>
  <si>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</si>
  <si>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</si>
  <si>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</si>
  <si>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</si>
  <si>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</si>
  <si>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</si>
  <si>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</si>
  <si>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</si>
  <si>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</si>
  <si>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</si>
  <si>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</si>
  <si>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</si>
  <si>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</si>
  <si>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</si>
  <si>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</si>
  <si>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</si>
  <si>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</si>
  <si>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</si>
  <si>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</si>
  <si>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</si>
  <si>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</si>
  <si>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</si>
  <si>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</si>
  <si>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</si>
  <si>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</si>
  <si>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</si>
  <si>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</si>
  <si>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</si>
  <si>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</si>
  <si>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</si>
  <si>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</si>
  <si>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</si>
  <si>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</si>
  <si>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</si>
  <si>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</si>
  <si>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</si>
  <si>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</si>
  <si>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</si>
  <si>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</si>
  <si>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</si>
  <si>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</si>
  <si>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</si>
  <si>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</si>
  <si>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</si>
  <si>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</si>
  <si>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</si>
  <si>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</si>
  <si>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</si>
  <si>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</si>
  <si>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</si>
  <si>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</si>
  <si>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</si>
  <si>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</si>
  <si>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</si>
  <si>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</si>
  <si>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</si>
  <si>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</si>
  <si>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</si>
  <si>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</si>
  <si>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</si>
  <si>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</si>
  <si>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</si>
  <si>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</si>
  <si>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</si>
  <si>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</si>
  <si>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</si>
  <si>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</si>
  <si>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</si>
  <si>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</si>
  <si>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</si>
  <si>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</si>
  <si>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</si>
  <si>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</si>
  <si>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</si>
  <si>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</si>
  <si>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</si>
  <si>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</si>
  <si>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</si>
  <si>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</si>
  <si>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</si>
  <si>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</si>
  <si>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</si>
  <si>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</si>
  <si>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</si>
  <si>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</si>
  <si>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</si>
  <si>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</si>
  <si>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</si>
  <si>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</si>
  <si>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</si>
  <si>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</si>
  <si>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</si>
  <si>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</si>
  <si>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</si>
  <si>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</si>
  <si>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</si>
  <si>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</si>
  <si>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</si>
  <si>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</si>
  <si>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</si>
  <si>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</si>
  <si>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</si>
  <si>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</si>
  <si>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</si>
  <si>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</si>
  <si>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</si>
  <si>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</si>
  <si>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</si>
  <si>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</si>
  <si>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</si>
  <si>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</si>
  <si>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</si>
  <si>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</si>
  <si>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</si>
  <si>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</si>
  <si>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</si>
  <si>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</si>
  <si>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</si>
  <si>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</si>
  <si>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</si>
  <si>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</si>
  <si>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</si>
  <si>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</si>
  <si>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</si>
  <si>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</si>
  <si>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</si>
  <si>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</si>
  <si>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</si>
  <si>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</si>
  <si>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</si>
  <si>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</si>
  <si>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</si>
  <si>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</si>
  <si>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</si>
  <si>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</si>
  <si>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</si>
  <si>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</si>
  <si>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</si>
  <si>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</si>
  <si>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</si>
  <si>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</si>
  <si>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</si>
  <si>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</si>
  <si>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</si>
  <si>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</si>
  <si>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</si>
  <si>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</si>
  <si>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</si>
  <si>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</si>
  <si>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</si>
  <si>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</si>
  <si>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</si>
  <si>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</si>
  <si>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</si>
  <si>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</si>
  <si>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</si>
  <si>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</si>
  <si>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</si>
  <si>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</si>
  <si>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</si>
  <si>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</si>
  <si>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</si>
  <si>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</si>
  <si>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</si>
  <si>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</si>
  <si>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</si>
  <si>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</si>
  <si>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</si>
  <si>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</si>
  <si>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</si>
  <si>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</si>
  <si>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</si>
  <si>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</si>
  <si>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</si>
  <si>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</si>
  <si>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</si>
  <si>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</si>
  <si>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</si>
  <si>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</si>
  <si>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</si>
  <si>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</si>
  <si>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</si>
  <si>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</si>
  <si>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</si>
  <si>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</si>
  <si>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</si>
  <si>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</si>
  <si>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</si>
  <si>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</si>
  <si>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</si>
  <si>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</si>
  <si>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</si>
  <si>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</si>
  <si>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</si>
  <si>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</si>
  <si>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</si>
  <si>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</si>
  <si>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</si>
  <si>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</si>
  <si>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</si>
  <si>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</si>
  <si>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</si>
  <si>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</si>
  <si>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</si>
  <si>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</si>
  <si>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</si>
  <si>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</si>
  <si>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</si>
  <si>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</si>
  <si>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</si>
  <si>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</si>
  <si>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</si>
  <si>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</si>
  <si>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</si>
  <si>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</si>
  <si>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</si>
  <si>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</si>
  <si>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</si>
  <si>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</si>
  <si>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</si>
  <si>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</si>
  <si>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</si>
  <si>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</si>
  <si>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</si>
  <si>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</si>
  <si>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</si>
  <si>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</si>
  <si>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</si>
  <si>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</si>
  <si>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</si>
  <si>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</si>
  <si>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</si>
  <si>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</si>
  <si>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</si>
  <si>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</si>
  <si>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</si>
  <si>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</si>
  <si>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</si>
  <si>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</si>
  <si>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</si>
  <si>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</si>
  <si>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</si>
  <si>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</si>
  <si>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</si>
  <si>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</si>
  <si>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</si>
  <si>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</si>
  <si>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</si>
  <si>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</si>
  <si>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</si>
  <si>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</si>
  <si>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</si>
  <si>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</si>
  <si>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</si>
  <si>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</si>
  <si>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</si>
  <si>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</si>
  <si>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</si>
  <si>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</si>
  <si>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</si>
  <si>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</si>
  <si>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</si>
  <si>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</si>
  <si>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</si>
  <si>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</si>
  <si>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</si>
  <si>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</si>
  <si>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</si>
  <si>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</si>
  <si>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</si>
  <si>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</si>
  <si>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</si>
  <si>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</si>
  <si>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</si>
  <si>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</si>
  <si>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</si>
  <si>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</si>
  <si>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</si>
  <si>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</si>
  <si>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</si>
  <si>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</si>
  <si>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</si>
  <si>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</si>
  <si>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</si>
  <si>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</si>
  <si>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</si>
  <si>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</si>
  <si>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</si>
  <si>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</si>
  <si>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</si>
  <si>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</si>
  <si>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</si>
  <si>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</si>
  <si>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</si>
  <si>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</si>
  <si>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</si>
  <si>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</si>
  <si>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</si>
  <si>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</si>
  <si>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</si>
  <si>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</si>
  <si>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</si>
  <si>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</si>
  <si>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</si>
  <si>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</si>
  <si>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</si>
  <si>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</si>
  <si>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</si>
  <si>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</si>
  <si>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</si>
  <si>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</si>
  <si>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</si>
  <si>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</si>
  <si>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</si>
  <si>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</si>
  <si>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</si>
  <si>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</si>
  <si>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</si>
  <si>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</si>
  <si>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</si>
  <si>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</si>
  <si>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</si>
  <si>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</si>
  <si>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</si>
  <si>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</si>
  <si>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</si>
  <si>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</si>
  <si>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</si>
  <si>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</si>
  <si>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</si>
  <si>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</si>
  <si>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</si>
  <si>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</si>
  <si>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</si>
  <si>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</si>
  <si>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</si>
  <si>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</si>
  <si>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</si>
  <si>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</si>
  <si>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</si>
  <si>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</si>
  <si>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</si>
  <si>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</si>
  <si>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</si>
  <si>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</si>
  <si>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</si>
  <si>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</si>
  <si>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</si>
  <si>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</si>
  <si>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</si>
  <si>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</si>
  <si>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</si>
  <si>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</si>
  <si>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</si>
  <si>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</si>
  <si>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</si>
  <si>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</si>
  <si>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</si>
  <si>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</si>
  <si>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</si>
  <si>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</si>
  <si>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</si>
  <si>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</si>
  <si>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</si>
  <si>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</si>
  <si>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</si>
  <si>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</si>
  <si>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</si>
  <si>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</si>
  <si>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</si>
  <si>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</si>
  <si>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</si>
  <si>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</si>
  <si>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</si>
  <si>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</si>
  <si>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</si>
  <si>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</si>
  <si>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</si>
  <si>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</si>
  <si>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</si>
  <si>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</si>
  <si>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</si>
  <si>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</si>
  <si>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</si>
  <si>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</si>
  <si>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</si>
  <si>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</si>
  <si>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</si>
  <si>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</si>
  <si>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</si>
  <si>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</si>
  <si>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</si>
  <si>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</si>
  <si>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</si>
  <si>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</si>
  <si>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</si>
  <si>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</si>
  <si>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</si>
  <si>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</si>
  <si>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</si>
  <si>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</si>
  <si>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</si>
  <si>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</si>
  <si>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</si>
  <si>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</si>
  <si>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</si>
  <si>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</si>
  <si>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</si>
  <si>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</si>
  <si>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</si>
  <si>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</si>
  <si>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</si>
  <si>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</si>
  <si>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</si>
  <si>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</si>
  <si>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</si>
  <si>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</si>
  <si>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</si>
  <si>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</si>
  <si>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</si>
  <si>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</si>
  <si>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</si>
  <si>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</si>
  <si>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</si>
  <si>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</si>
  <si>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</si>
  <si>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</si>
  <si>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</si>
  <si>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</si>
  <si>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</si>
  <si>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</si>
  <si>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</si>
  <si>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</si>
  <si>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</si>
  <si>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</si>
  <si>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</si>
  <si>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</si>
  <si>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</si>
  <si>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</si>
  <si>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</si>
  <si>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</si>
  <si>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</si>
  <si>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</si>
  <si>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</si>
  <si>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</si>
  <si>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</si>
  <si>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</si>
  <si>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</si>
  <si>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</si>
  <si>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</si>
  <si>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</si>
  <si>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</si>
  <si>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</si>
  <si>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</si>
  <si>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</si>
  <si>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</si>
  <si>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</si>
  <si>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</si>
  <si>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</si>
  <si>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</si>
  <si>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</si>
  <si>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</si>
  <si>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</si>
  <si>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</si>
  <si>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</si>
  <si>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</si>
  <si>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</si>
  <si>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</si>
  <si>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</si>
  <si>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</si>
  <si>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</si>
  <si>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</si>
  <si>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</si>
  <si>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</si>
  <si>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</si>
  <si>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</si>
  <si>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</si>
  <si>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</si>
  <si>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</si>
  <si>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</si>
  <si>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</si>
  <si>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</si>
  <si>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</si>
  <si>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</si>
  <si>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</si>
  <si>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</si>
  <si>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</si>
  <si>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</si>
  <si>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</si>
  <si>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</si>
  <si>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</si>
  <si>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</si>
  <si>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</si>
  <si>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</si>
  <si>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</si>
  <si>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</si>
  <si>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</si>
  <si>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</si>
  <si>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</si>
  <si>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</si>
  <si>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</si>
  <si>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</si>
  <si>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</si>
  <si>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</si>
  <si>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</si>
  <si>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</si>
  <si>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</si>
  <si>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</si>
  <si>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</si>
  <si>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</si>
  <si>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</si>
  <si>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</si>
  <si>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</si>
  <si>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</si>
  <si>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</si>
  <si>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</si>
  <si>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</si>
  <si>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</si>
  <si>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</si>
  <si>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</si>
  <si>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</si>
  <si>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</si>
  <si>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</si>
  <si>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</si>
  <si>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</si>
  <si>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</si>
  <si>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</si>
  <si>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</si>
  <si>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</si>
  <si>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</si>
  <si>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</si>
  <si>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</si>
  <si>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</si>
  <si>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</si>
  <si>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</si>
  <si>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</si>
  <si>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</si>
  <si>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</si>
  <si>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</si>
  <si>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</si>
  <si>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</si>
  <si>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</si>
  <si>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</si>
  <si>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</si>
  <si>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</si>
  <si>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</si>
  <si>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</si>
  <si>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</si>
  <si>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</si>
  <si>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</si>
  <si>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</si>
  <si>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</si>
  <si>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</si>
  <si>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</si>
  <si>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</si>
  <si>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</si>
  <si>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</si>
  <si>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</si>
  <si>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</si>
  <si>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</si>
  <si>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</si>
  <si>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</si>
  <si>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</si>
  <si>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</si>
  <si>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</si>
  <si>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</si>
  <si>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</si>
  <si>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</si>
  <si>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</si>
  <si>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</si>
  <si>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</si>
  <si>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</si>
  <si>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</si>
  <si>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</si>
  <si>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</si>
  <si>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</si>
  <si>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</si>
  <si>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</si>
  <si>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</si>
  <si>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</si>
  <si>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</si>
  <si>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</si>
  <si>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</si>
  <si>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</si>
  <si>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</si>
  <si>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</si>
  <si>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</si>
  <si>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</si>
  <si>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</si>
  <si>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</si>
  <si>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</si>
  <si>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</si>
  <si>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</si>
  <si>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</si>
  <si>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</si>
  <si>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</si>
  <si>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</si>
  <si>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</si>
  <si>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</si>
  <si>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</si>
  <si>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</si>
  <si>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</si>
  <si>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</si>
  <si>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</si>
  <si>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</si>
  <si>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</si>
  <si>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</si>
  <si>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</si>
  <si>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</si>
  <si>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</si>
  <si>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</si>
  <si>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</si>
  <si>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</si>
  <si>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</si>
  <si>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</si>
  <si>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</si>
  <si>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</si>
  <si>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</si>
  <si>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</si>
  <si>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</si>
  <si>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</si>
  <si>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</si>
  <si>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</si>
  <si>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</si>
  <si>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</si>
  <si>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</si>
  <si>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</si>
  <si>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</si>
  <si>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</si>
  <si>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</si>
  <si>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</si>
  <si>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</si>
  <si>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</si>
  <si>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</si>
  <si>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</si>
  <si>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</si>
  <si>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</si>
  <si>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</si>
  <si>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</si>
  <si>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</si>
  <si>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</si>
  <si>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</si>
  <si>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</si>
  <si>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</si>
  <si>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</si>
  <si>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</si>
  <si>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</si>
  <si>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</si>
  <si>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</si>
  <si>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</si>
  <si>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</si>
  <si>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</si>
  <si>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</si>
  <si>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</si>
  <si>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</si>
  <si>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</si>
  <si>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</si>
  <si>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</si>
  <si>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</si>
  <si>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</si>
  <si>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</si>
  <si>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</si>
  <si>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</si>
  <si>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</si>
  <si>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</si>
  <si>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</si>
  <si>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</si>
  <si>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</si>
  <si>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</si>
  <si>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</si>
  <si>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</si>
  <si>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</si>
  <si>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</si>
  <si>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</si>
  <si>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</si>
  <si>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</si>
  <si>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</si>
  <si>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</si>
  <si>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</si>
  <si>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</si>
  <si>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</si>
  <si>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</si>
  <si>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</si>
  <si>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</si>
  <si>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</si>
  <si>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</si>
  <si>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</si>
  <si>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</si>
  <si>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</si>
  <si>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</si>
  <si>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</si>
  <si>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</si>
  <si>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</si>
  <si>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</si>
  <si>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</si>
  <si>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</si>
  <si>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</si>
  <si>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</si>
  <si>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</si>
  <si>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</si>
  <si>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</si>
  <si>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</si>
  <si>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</si>
  <si>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</si>
  <si>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</si>
  <si>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</si>
  <si>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</si>
  <si>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</si>
  <si>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</si>
  <si>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</si>
  <si>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</si>
  <si>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</si>
  <si>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</si>
  <si>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</si>
  <si>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</si>
  <si>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</si>
  <si>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</si>
  <si>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</si>
  <si>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</si>
  <si>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</si>
  <si>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</si>
  <si>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</si>
  <si>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</si>
  <si>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</si>
  <si>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</si>
  <si>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</si>
  <si>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</si>
  <si>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</si>
  <si>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</si>
  <si>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</si>
  <si>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</si>
  <si>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</si>
  <si>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</si>
  <si>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</si>
  <si>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</si>
  <si>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</si>
  <si>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</si>
  <si>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</si>
  <si>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</si>
  <si>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</si>
  <si>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</si>
  <si>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</si>
  <si>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</si>
  <si>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</si>
  <si>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</si>
  <si>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</si>
  <si>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</si>
  <si>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</si>
  <si>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</si>
  <si>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</si>
  <si>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</si>
  <si>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</si>
  <si>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</si>
  <si>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</si>
  <si>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</si>
  <si>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</si>
  <si>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</si>
  <si>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</si>
  <si>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</si>
  <si>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</si>
  <si>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</si>
  <si>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</si>
  <si>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</si>
  <si>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</si>
  <si>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</si>
  <si>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</si>
  <si>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</si>
  <si>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</si>
  <si>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</si>
  <si>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</si>
  <si>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</si>
  <si>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</si>
  <si>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</si>
  <si>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</si>
  <si>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</si>
  <si>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</si>
  <si>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</si>
  <si>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</si>
  <si>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</si>
  <si>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</si>
  <si>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</si>
  <si>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</si>
  <si>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</si>
  <si>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</si>
  <si>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</si>
  <si>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</si>
  <si>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</si>
  <si>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</si>
  <si>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</si>
  <si>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</si>
  <si>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</si>
  <si>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</si>
  <si>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</si>
  <si>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</si>
  <si>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</si>
  <si>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</si>
  <si>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</si>
  <si>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</si>
  <si>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</si>
  <si>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</si>
  <si>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</si>
  <si>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</si>
  <si>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</si>
  <si>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</si>
  <si>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</si>
  <si>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</si>
  <si>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</si>
  <si>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</si>
  <si>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</si>
  <si>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</si>
  <si>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</si>
  <si>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</si>
  <si>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</si>
  <si>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</si>
  <si>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</si>
  <si>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</si>
  <si>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</si>
  <si>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</si>
  <si>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</si>
  <si>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</si>
  <si>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</si>
  <si>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</si>
  <si>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</si>
  <si>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</si>
  <si>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</si>
  <si>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</si>
  <si>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</si>
  <si>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</si>
  <si>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</si>
  <si>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</si>
  <si>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</si>
  <si>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</si>
  <si>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</si>
  <si>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</si>
  <si>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</si>
  <si>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</si>
  <si>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</si>
  <si>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</si>
  <si>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</si>
  <si>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</si>
  <si>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</si>
  <si>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</si>
  <si>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</si>
  <si>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</si>
  <si>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</si>
  <si>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</si>
  <si>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</si>
  <si>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</si>
  <si>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</si>
  <si>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</si>
  <si>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</si>
  <si>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</si>
  <si>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</si>
  <si>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</si>
  <si>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</si>
  <si>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</si>
  <si>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</si>
  <si>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</si>
  <si>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</si>
  <si>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</si>
  <si>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</si>
  <si>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</si>
  <si>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</si>
  <si>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</si>
  <si>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</si>
  <si>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</si>
  <si>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</si>
  <si>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</si>
  <si>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</si>
  <si>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</si>
  <si>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</si>
  <si>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</si>
  <si>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</si>
  <si>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</si>
  <si>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</si>
  <si>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</si>
  <si>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</si>
  <si>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</si>
  <si>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</si>
  <si>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</si>
  <si>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</si>
  <si>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</si>
  <si>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</si>
  <si>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</si>
  <si>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</si>
  <si>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</si>
  <si>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</si>
  <si>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</si>
  <si>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</si>
  <si>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</si>
  <si>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</si>
  <si>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</si>
  <si>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</si>
  <si>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</si>
  <si>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</si>
  <si>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</si>
  <si>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</si>
  <si>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</si>
  <si>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</si>
  <si>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</si>
  <si>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</si>
  <si>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</si>
  <si>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</si>
  <si>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</si>
  <si>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</si>
  <si>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</si>
  <si>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</si>
  <si>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</si>
  <si>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</si>
  <si>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</si>
  <si>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</si>
  <si>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</si>
  <si>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</si>
  <si>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</si>
  <si>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</si>
  <si>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</si>
  <si>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</si>
  <si>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</si>
  <si>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</si>
  <si>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</si>
  <si>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</si>
  <si>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</si>
  <si>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</si>
  <si>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</si>
  <si>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</si>
  <si>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</si>
  <si>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</si>
  <si>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</si>
  <si>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</si>
  <si>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</si>
  <si>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</si>
  <si>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</si>
  <si>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</si>
  <si>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</si>
  <si>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</si>
  <si>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</si>
  <si>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</si>
  <si>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</si>
  <si>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</si>
  <si>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</si>
  <si>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</si>
  <si>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</si>
  <si>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</si>
  <si>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</si>
  <si>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</si>
  <si>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</si>
  <si>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</si>
  <si>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</si>
  <si>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</si>
  <si>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</si>
  <si>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</si>
  <si>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</si>
  <si>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</si>
  <si>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</si>
  <si>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</si>
  <si>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</si>
  <si>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</si>
  <si>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</si>
  <si>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</si>
  <si>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</si>
  <si>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</si>
  <si>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</si>
  <si>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</si>
  <si>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</si>
  <si>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</si>
  <si>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</si>
  <si>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</si>
  <si>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</si>
  <si>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</si>
  <si>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</si>
  <si>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</si>
  <si>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</si>
  <si>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</si>
  <si>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</si>
  <si>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</si>
  <si>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</si>
  <si>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</si>
  <si>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</si>
  <si>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</si>
  <si>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</si>
  <si>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</si>
  <si>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</si>
  <si>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</si>
  <si>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</si>
  <si>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</si>
  <si>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</si>
  <si>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</si>
  <si>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</si>
  <si>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</si>
  <si>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</si>
  <si>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</si>
  <si>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</si>
  <si>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</si>
  <si>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</si>
  <si>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</si>
  <si>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</si>
  <si>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</si>
  <si>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</si>
  <si>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</si>
  <si>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</si>
  <si>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</si>
  <si>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</si>
  <si>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</si>
  <si>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</si>
  <si>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</si>
  <si>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</si>
  <si>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</si>
  <si>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</si>
  <si>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</si>
  <si>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</si>
  <si>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</si>
  <si>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</si>
  <si>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</si>
  <si>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</si>
  <si>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</si>
  <si>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</si>
  <si>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</si>
  <si>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</si>
  <si>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</si>
  <si>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</si>
  <si>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</si>
  <si>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</si>
  <si>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</si>
  <si>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</si>
  <si>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</si>
  <si>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</si>
  <si>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</si>
  <si>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</si>
  <si>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</si>
  <si>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</si>
  <si>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</si>
  <si>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</si>
  <si>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</si>
  <si>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</si>
  <si>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</si>
  <si>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</si>
  <si>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</si>
  <si>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</si>
  <si>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</si>
  <si>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</si>
  <si>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</si>
  <si>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</si>
  <si>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</si>
  <si>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</si>
  <si>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</si>
  <si>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</si>
  <si>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</si>
  <si>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</si>
  <si>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</si>
  <si>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</si>
  <si>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</si>
  <si>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</si>
  <si>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</si>
  <si>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</si>
  <si>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</si>
  <si>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</si>
  <si>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</si>
  <si>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</si>
  <si>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</si>
  <si>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</si>
  <si>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</si>
  <si>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</si>
  <si>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</si>
  <si>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</si>
  <si>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</si>
  <si>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</si>
  <si>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</si>
  <si>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</si>
  <si>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</si>
  <si>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</si>
  <si>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</si>
  <si>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</si>
  <si>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</si>
  <si>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</si>
  <si>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</si>
  <si>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</si>
  <si>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</si>
  <si>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</si>
  <si>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</si>
  <si>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</si>
  <si>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</si>
  <si>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</si>
  <si>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</si>
  <si>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</si>
  <si>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</si>
  <si>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</si>
  <si>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</si>
  <si>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</si>
  <si>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</si>
  <si>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</si>
  <si>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</si>
  <si>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</si>
  <si>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</si>
  <si>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</si>
  <si>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</si>
  <si>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</si>
  <si>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</si>
  <si>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</si>
  <si>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</si>
  <si>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</si>
  <si>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</si>
  <si>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</si>
  <si>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</si>
  <si>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</si>
  <si>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</si>
  <si>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</si>
  <si>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</si>
  <si>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</si>
  <si>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</si>
  <si>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</si>
  <si>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</si>
  <si>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</si>
  <si>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</si>
  <si>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</si>
  <si>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</si>
  <si>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</si>
  <si>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</si>
  <si>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</si>
  <si>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</si>
  <si>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</si>
  <si>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</si>
  <si>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</si>
  <si>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</si>
  <si>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</si>
  <si>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</si>
  <si>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</si>
  <si>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</si>
  <si>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</si>
  <si>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</si>
  <si>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</si>
  <si>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</si>
  <si>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</si>
  <si>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</si>
  <si>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</si>
  <si>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</si>
  <si>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</si>
  <si>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</si>
  <si>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</si>
  <si>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</si>
  <si>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</si>
  <si>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</si>
  <si>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</si>
  <si>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</si>
  <si>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</si>
  <si>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</si>
  <si>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</si>
  <si>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</si>
  <si>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</si>
  <si>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</si>
  <si>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</si>
  <si>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</si>
  <si>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</si>
  <si>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</si>
  <si>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</si>
  <si>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</si>
  <si>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</si>
  <si>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</si>
  <si>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</si>
  <si>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</si>
  <si>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</si>
  <si>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</si>
  <si>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</si>
  <si>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</si>
  <si>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</si>
  <si>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</si>
  <si>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</si>
  <si>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</si>
  <si>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</si>
  <si>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</si>
  <si>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</si>
  <si>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</si>
  <si>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</si>
  <si>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</si>
  <si>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</si>
  <si>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</si>
  <si>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</si>
  <si>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</si>
  <si>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</si>
  <si>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</si>
  <si>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</si>
  <si>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</si>
  <si>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</si>
  <si>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</si>
  <si>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</si>
  <si>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</si>
  <si>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</si>
  <si>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</si>
  <si>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</si>
  <si>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</si>
  <si>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</si>
  <si>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</si>
  <si>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</si>
  <si>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</si>
  <si>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</si>
  <si>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</si>
  <si>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</si>
  <si>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</si>
  <si>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</si>
  <si>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</si>
  <si>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</si>
  <si>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</si>
  <si>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</si>
  <si>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</si>
  <si>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</si>
  <si>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</si>
  <si>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</si>
  <si>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</si>
  <si>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</si>
  <si>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</si>
  <si>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</si>
  <si>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</si>
  <si>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</si>
  <si>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</si>
  <si>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</si>
  <si>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</si>
  <si>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</si>
  <si>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</si>
  <si>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</si>
  <si>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</si>
  <si>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</si>
  <si>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</si>
  <si>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</si>
  <si>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</si>
  <si>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</si>
  <si>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</si>
  <si>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</si>
  <si>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</si>
  <si>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</si>
  <si>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</si>
  <si>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</si>
  <si>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</si>
  <si>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</si>
  <si>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</si>
  <si>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</si>
  <si>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</si>
  <si>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</si>
  <si>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</si>
  <si>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</si>
  <si>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</si>
  <si>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</si>
  <si>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</si>
  <si>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</si>
  <si>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</si>
  <si>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</si>
  <si>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</si>
  <si>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</si>
  <si>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</si>
  <si>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</si>
  <si>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</si>
  <si>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</si>
  <si>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</si>
  <si>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</si>
  <si>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</si>
  <si>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</si>
  <si>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</si>
  <si>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</si>
  <si>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</si>
  <si>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</si>
  <si>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</si>
  <si>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</si>
  <si>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</si>
  <si>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</si>
  <si>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</si>
  <si>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</si>
  <si>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</si>
  <si>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</si>
  <si>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</si>
  <si>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</si>
  <si>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</si>
  <si>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</si>
  <si>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</si>
  <si>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</si>
  <si>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</si>
  <si>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</si>
  <si>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</si>
  <si>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</si>
  <si>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</si>
  <si>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</si>
  <si>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</si>
  <si>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</si>
  <si>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</si>
  <si>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</si>
  <si>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</si>
  <si>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</si>
  <si>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</si>
  <si>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</si>
  <si>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</si>
  <si>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</si>
  <si>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</si>
  <si>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</si>
  <si>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</si>
  <si>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</si>
  <si>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</si>
  <si>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</si>
  <si>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</si>
  <si>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</si>
  <si>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</si>
  <si>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</si>
  <si>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</si>
  <si>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</si>
  <si>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</si>
  <si>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</si>
  <si>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</si>
  <si>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</si>
  <si>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</si>
  <si>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</si>
  <si>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</si>
  <si>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</si>
  <si>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</si>
  <si>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</si>
  <si>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</si>
  <si>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</si>
  <si>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</si>
  <si>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</si>
  <si>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</si>
  <si>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</si>
  <si>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</si>
  <si>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</si>
  <si>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</si>
  <si>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</si>
  <si>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</si>
  <si>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</si>
  <si>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</si>
  <si>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</si>
  <si>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</si>
  <si>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</si>
  <si>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</si>
  <si>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</si>
  <si>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</si>
  <si>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</si>
  <si>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</si>
  <si>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</si>
  <si>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</si>
  <si>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</si>
  <si>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</si>
  <si>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</si>
  <si>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</si>
  <si>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</si>
  <si>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</si>
  <si>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</si>
  <si>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</si>
  <si>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</si>
  <si>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</si>
  <si>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</si>
  <si>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</si>
  <si>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</si>
  <si>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</si>
  <si>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</si>
  <si>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</si>
  <si>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</si>
  <si>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</si>
  <si>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</si>
  <si>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</si>
  <si>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</si>
  <si>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</si>
  <si>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</si>
  <si>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</si>
  <si>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</si>
  <si>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</si>
  <si>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</si>
  <si>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</si>
  <si>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</si>
  <si>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</si>
  <si>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</si>
  <si>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</si>
  <si>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</si>
  <si>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</si>
  <si>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</si>
  <si>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</si>
  <si>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</si>
  <si>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</si>
  <si>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</si>
  <si>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</si>
  <si>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</si>
  <si>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</si>
  <si>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</si>
  <si>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</si>
  <si>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</si>
  <si>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</si>
  <si>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</si>
  <si>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</si>
  <si>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</si>
  <si>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</si>
  <si>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</si>
  <si>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</si>
  <si>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</si>
  <si>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</si>
  <si>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</si>
  <si>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</si>
  <si>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</si>
  <si>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</si>
  <si>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</si>
  <si>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</si>
  <si>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</si>
  <si>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</si>
  <si>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</si>
  <si>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</si>
  <si>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</si>
  <si>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</si>
  <si>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</si>
  <si>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</si>
  <si>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</si>
  <si>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</si>
  <si>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</si>
  <si>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</si>
  <si>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</si>
  <si>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</si>
  <si>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</si>
  <si>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</si>
  <si>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</si>
  <si>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</si>
  <si>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</si>
  <si>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</si>
  <si>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</si>
  <si>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</si>
  <si>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</si>
  <si>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</si>
  <si>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</si>
  <si>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</si>
  <si>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</si>
  <si>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</si>
  <si>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</si>
  <si>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</si>
  <si>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</si>
  <si>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</si>
  <si>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</si>
  <si>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</si>
  <si>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</si>
  <si>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</si>
  <si>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</si>
  <si>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</si>
  <si>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</si>
  <si>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</si>
  <si>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</si>
  <si>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</si>
  <si>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</si>
  <si>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</si>
  <si>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</si>
  <si>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</si>
  <si>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</si>
  <si>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</si>
  <si>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</si>
  <si>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</si>
  <si>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</si>
  <si>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</si>
  <si>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</si>
  <si>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</si>
  <si>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</si>
  <si>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</si>
  <si>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</si>
  <si>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</si>
  <si>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</si>
  <si>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</si>
  <si>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</si>
  <si>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</si>
  <si>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</si>
  <si>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</si>
  <si>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</si>
  <si>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</si>
  <si>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</si>
  <si>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</si>
  <si>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</si>
  <si>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</si>
  <si>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</si>
  <si>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</si>
  <si>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</si>
  <si>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</si>
  <si>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</si>
  <si>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</si>
  <si>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</si>
  <si>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</si>
  <si>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</si>
  <si>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</si>
  <si>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</si>
  <si>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</si>
  <si>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</si>
  <si>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</si>
  <si>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</si>
  <si>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</si>
  <si>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</si>
  <si>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</si>
  <si>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</si>
  <si>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</si>
  <si>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</si>
  <si>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</si>
  <si>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</si>
  <si>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</si>
  <si>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</si>
  <si>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</si>
  <si>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</si>
  <si>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</si>
  <si>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</si>
  <si>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</si>
  <si>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</si>
  <si>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</si>
  <si>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</si>
  <si>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</si>
  <si>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</si>
  <si>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</si>
  <si>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</si>
  <si>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</si>
  <si>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</si>
  <si>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</si>
  <si>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</si>
  <si>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</si>
  <si>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</si>
  <si>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</si>
  <si>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</si>
  <si>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</si>
  <si>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</si>
  <si>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</si>
  <si>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</si>
  <si>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</si>
  <si>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</si>
  <si>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</si>
  <si>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</si>
  <si>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</si>
  <si>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</si>
  <si>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</si>
  <si>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</si>
  <si>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</si>
  <si>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</si>
  <si>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</si>
  <si>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</si>
  <si>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</si>
  <si>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</si>
  <si>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</si>
  <si>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</si>
  <si>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</si>
  <si>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</si>
  <si>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</si>
  <si>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</si>
  <si>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</si>
  <si>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</si>
  <si>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</si>
  <si>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</si>
  <si>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</si>
  <si>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</si>
  <si>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</si>
  <si>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</si>
  <si>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</si>
  <si>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</si>
  <si>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</si>
  <si>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</si>
  <si>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</si>
  <si>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</si>
  <si>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</si>
  <si>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</si>
  <si>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</si>
  <si>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</si>
  <si>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</si>
  <si>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</si>
  <si>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</si>
  <si>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</si>
  <si>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</si>
  <si>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</si>
  <si>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</si>
  <si>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</si>
  <si>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</si>
  <si>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</si>
  <si>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</si>
  <si>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</si>
  <si>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</si>
  <si>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</si>
  <si>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</si>
  <si>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</si>
  <si>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</si>
  <si>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</si>
  <si>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</si>
  <si>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</si>
  <si>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</si>
  <si>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</si>
  <si>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</si>
  <si>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</si>
  <si>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</si>
  <si>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</si>
  <si>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</si>
  <si>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</si>
  <si>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</si>
  <si>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</si>
  <si>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</si>
  <si>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</si>
  <si>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</si>
  <si>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</si>
  <si>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</si>
  <si>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</si>
  <si>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</si>
  <si>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</si>
  <si>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</si>
  <si>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</si>
  <si>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</si>
  <si>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</si>
  <si>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</si>
  <si>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</si>
  <si>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</si>
  <si>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</si>
  <si>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</si>
  <si>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</si>
  <si>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</si>
  <si>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</si>
  <si>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</si>
  <si>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</si>
  <si>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</si>
  <si>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</si>
  <si>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</si>
  <si>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</si>
  <si>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</si>
  <si>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</si>
  <si>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</si>
  <si>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</si>
  <si>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</si>
  <si>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</si>
  <si>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</si>
  <si>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</si>
  <si>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</si>
  <si>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</si>
  <si>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</si>
  <si>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</si>
  <si>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</si>
  <si>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</si>
  <si>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</si>
  <si>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</si>
  <si>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</si>
  <si>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</si>
  <si>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</si>
  <si>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</si>
  <si>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</si>
  <si>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</si>
  <si>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</si>
  <si>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</si>
  <si>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</si>
  <si>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</si>
  <si>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</si>
  <si>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</si>
  <si>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</si>
  <si>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</si>
  <si>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</si>
  <si>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</si>
  <si>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</si>
  <si>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</si>
  <si>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</si>
  <si>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</si>
  <si>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</si>
  <si>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</si>
  <si>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</si>
  <si>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</si>
  <si>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</si>
  <si>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</si>
  <si>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</si>
  <si>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</si>
  <si>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</si>
  <si>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</si>
  <si>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</si>
  <si>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</si>
  <si>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</si>
  <si>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</si>
  <si>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</si>
  <si>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</si>
  <si>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</si>
  <si>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</si>
  <si>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</si>
  <si>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</si>
  <si>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</si>
  <si>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</si>
  <si>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</si>
  <si>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</si>
  <si>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</si>
  <si>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</si>
  <si>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</si>
  <si>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</si>
  <si>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</si>
  <si>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</si>
  <si>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</si>
  <si>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</si>
  <si>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</si>
  <si>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</si>
  <si>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</si>
  <si>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</si>
  <si>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</si>
  <si>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</si>
  <si>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</si>
  <si>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</si>
  <si>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</si>
  <si>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</si>
  <si>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</si>
  <si>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</si>
  <si>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</si>
  <si>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</si>
  <si>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</si>
  <si>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</si>
  <si>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</si>
  <si>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</si>
  <si>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</si>
  <si>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</si>
  <si>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</si>
  <si>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</si>
  <si>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</si>
  <si>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</si>
  <si>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</si>
  <si>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</si>
  <si>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</si>
  <si>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</si>
  <si>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</si>
  <si>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</si>
  <si>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</si>
  <si>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</si>
  <si>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</si>
  <si>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</si>
  <si>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</si>
  <si>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</si>
  <si>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</si>
  <si>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</si>
  <si>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</si>
  <si>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</si>
  <si>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</si>
  <si>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</si>
  <si>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</si>
  <si>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</si>
  <si>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</si>
  <si>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</si>
  <si>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</si>
  <si>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</si>
  <si>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</si>
  <si>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</si>
  <si>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</si>
  <si>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</si>
  <si>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</si>
  <si>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</si>
  <si>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</si>
  <si>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</si>
  <si>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</si>
  <si>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</si>
  <si>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</si>
  <si>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</si>
  <si>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</si>
  <si>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</si>
  <si>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</si>
  <si>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</si>
  <si>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</si>
  <si>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</si>
  <si>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</si>
  <si>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</si>
  <si>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</si>
  <si>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</si>
  <si>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</si>
  <si>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</si>
  <si>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</si>
  <si>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</si>
  <si>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</si>
  <si>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</si>
  <si>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</si>
  <si>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</si>
  <si>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</si>
  <si>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</si>
  <si>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</si>
  <si>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</si>
  <si>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</si>
  <si>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</si>
  <si>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</si>
  <si>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</si>
  <si>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</si>
  <si>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</si>
  <si>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</si>
  <si>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</si>
  <si>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</si>
  <si>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</si>
  <si>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</si>
  <si>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</si>
  <si>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</si>
  <si>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</si>
  <si>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</si>
  <si>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</si>
  <si>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</si>
  <si>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</si>
  <si>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</si>
  <si>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</si>
  <si>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</si>
  <si>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</si>
  <si>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</si>
  <si>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</si>
  <si>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</si>
  <si>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</si>
  <si>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</si>
  <si>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</si>
  <si>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</si>
  <si>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</si>
  <si>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</si>
  <si>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</si>
  <si>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</si>
  <si>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</si>
  <si>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</si>
  <si>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</si>
  <si>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</si>
  <si>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</si>
  <si>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</si>
  <si>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</si>
  <si>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</si>
  <si>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</si>
  <si>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</si>
  <si>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</si>
  <si>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</si>
  <si>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</si>
  <si>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</si>
  <si>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</si>
  <si>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</si>
  <si>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</si>
  <si>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</si>
  <si>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</si>
  <si>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</si>
  <si>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</si>
  <si>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</si>
  <si>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</si>
  <si>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</si>
  <si>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</si>
  <si>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</si>
  <si>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</si>
  <si>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</si>
  <si>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</si>
  <si>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</si>
  <si>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</si>
  <si>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</si>
  <si>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</si>
  <si>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</si>
  <si>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</si>
  <si>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</si>
  <si>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</si>
  <si>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</si>
  <si>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</si>
  <si>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</si>
  <si>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</si>
  <si>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</si>
  <si>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</si>
  <si>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</si>
  <si>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</si>
  <si>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</si>
  <si>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</si>
  <si>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</si>
  <si>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</si>
  <si>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</si>
  <si>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</si>
  <si>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</si>
  <si>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</si>
  <si>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</si>
  <si>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</si>
  <si>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</si>
  <si>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</si>
  <si>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</si>
  <si>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</si>
  <si>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</si>
  <si>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</si>
  <si>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</si>
  <si>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</si>
  <si>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</si>
  <si>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</si>
  <si>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</si>
  <si>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</si>
  <si>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</si>
  <si>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</si>
  <si>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</si>
  <si>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</si>
  <si>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</si>
  <si>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</si>
  <si>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</si>
  <si>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</si>
  <si>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</si>
  <si>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</si>
  <si>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</si>
  <si>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</si>
  <si>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</si>
  <si>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</si>
  <si>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</si>
  <si>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</si>
  <si>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</si>
  <si>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</si>
  <si>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</si>
  <si>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</si>
  <si>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</si>
  <si>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</si>
  <si>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</si>
  <si>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</si>
  <si>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</si>
  <si>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</si>
  <si>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</si>
  <si>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</si>
  <si>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</si>
  <si>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</si>
  <si>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</si>
  <si>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</si>
  <si>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</si>
  <si>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</si>
  <si>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</si>
  <si>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</si>
  <si>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</si>
  <si>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</si>
  <si>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</si>
  <si>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</si>
  <si>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</si>
  <si>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</si>
  <si>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</si>
  <si>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</si>
  <si>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</si>
  <si>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</si>
  <si>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</si>
  <si>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</si>
  <si>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</si>
  <si>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</si>
  <si>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</si>
  <si>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</si>
  <si>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</si>
  <si>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</si>
  <si>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</si>
  <si>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</si>
  <si>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</si>
  <si>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</si>
  <si>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</si>
  <si>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</si>
  <si>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</si>
  <si>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</si>
  <si>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</si>
  <si>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</si>
  <si>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</si>
  <si>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</si>
  <si>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</si>
  <si>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</si>
  <si>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</si>
  <si>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</si>
  <si>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</si>
  <si>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</si>
  <si>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</si>
  <si>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</si>
  <si>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</si>
  <si>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</si>
  <si>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</si>
  <si>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</si>
  <si>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</si>
  <si>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</si>
  <si>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</si>
  <si>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</si>
  <si>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</si>
  <si>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</si>
  <si>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</si>
  <si>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</si>
  <si>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</si>
  <si>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</si>
  <si>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</si>
  <si>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</si>
  <si>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</si>
  <si>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</si>
  <si>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</si>
  <si>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</si>
  <si>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</si>
  <si>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</si>
  <si>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</si>
  <si>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</si>
  <si>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</si>
  <si>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</si>
  <si>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</si>
  <si>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</si>
  <si>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</si>
  <si>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</si>
  <si>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</si>
  <si>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</si>
  <si>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</si>
  <si>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</si>
  <si>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</si>
  <si>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</si>
  <si>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</si>
  <si>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</si>
  <si>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</si>
  <si>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</si>
  <si>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</si>
  <si>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</si>
  <si>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</si>
  <si>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</si>
  <si>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</si>
  <si>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</si>
  <si>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</si>
  <si>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</si>
  <si>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</si>
  <si>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</si>
  <si>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</si>
  <si>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</si>
  <si>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</si>
  <si>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</si>
  <si>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</si>
  <si>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</si>
  <si>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</si>
  <si>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</si>
  <si>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</si>
  <si>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</si>
  <si>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</si>
  <si>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</si>
  <si>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</si>
  <si>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</si>
  <si>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</si>
  <si>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</si>
  <si>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</si>
  <si>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</si>
  <si>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</si>
  <si>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</si>
  <si>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</si>
  <si>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</si>
  <si>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</si>
  <si>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</si>
  <si>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</si>
  <si>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</si>
  <si>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</si>
  <si>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</si>
  <si>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</si>
  <si>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</si>
  <si>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</si>
  <si>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</si>
  <si>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</si>
  <si>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</si>
  <si>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</si>
  <si>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</si>
  <si>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</si>
  <si>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</si>
  <si>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</si>
  <si>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</si>
  <si>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</si>
  <si>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</si>
  <si>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</si>
  <si>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</si>
  <si>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</si>
  <si>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</si>
  <si>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</si>
  <si>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</si>
  <si>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</si>
  <si>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</si>
  <si>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</si>
  <si>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</si>
  <si>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</si>
  <si>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</si>
  <si>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</si>
  <si>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</si>
  <si>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</si>
  <si>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</si>
  <si>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</si>
  <si>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</si>
  <si>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</si>
  <si>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</si>
  <si>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</si>
  <si>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</si>
  <si>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</si>
  <si>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</si>
  <si>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</si>
  <si>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</si>
  <si>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</si>
  <si>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</si>
  <si>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</si>
  <si>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</si>
  <si>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</si>
  <si>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</si>
  <si>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</si>
  <si>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</si>
  <si>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</si>
  <si>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</si>
  <si>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</si>
  <si>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</si>
  <si>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</si>
  <si>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</si>
  <si>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</si>
  <si>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</si>
  <si>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</si>
  <si>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</si>
  <si>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</si>
  <si>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</si>
  <si>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</si>
  <si>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</si>
  <si>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</si>
  <si>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</si>
  <si>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</si>
  <si>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</si>
  <si>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</si>
  <si>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</si>
  <si>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</si>
  <si>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</si>
  <si>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</si>
  <si>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</si>
  <si>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</si>
  <si>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</si>
  <si>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</si>
  <si>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</si>
  <si>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</si>
  <si>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</si>
  <si>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</si>
  <si>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</si>
  <si>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</si>
  <si>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</si>
  <si>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</si>
  <si>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</si>
  <si>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</si>
  <si>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</si>
  <si>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</si>
  <si>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</si>
  <si>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</si>
  <si>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</si>
  <si>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</si>
  <si>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</si>
  <si>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</si>
  <si>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</si>
  <si>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</si>
  <si>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</si>
  <si>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</si>
  <si>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</si>
  <si>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</si>
  <si>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</si>
  <si>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</si>
  <si>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</si>
  <si>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</si>
  <si>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</si>
  <si>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</si>
  <si>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</si>
  <si>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</si>
  <si>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</si>
  <si>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</si>
  <si>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</si>
  <si>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</si>
  <si>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</si>
  <si>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</si>
  <si>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</si>
  <si>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</si>
  <si>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</si>
  <si>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</si>
  <si>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</si>
  <si>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</si>
  <si>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</si>
  <si>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</si>
  <si>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</si>
  <si>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</si>
  <si>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</si>
  <si>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</si>
  <si>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</si>
  <si>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</si>
  <si>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</si>
  <si>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</si>
  <si>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</si>
  <si>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</si>
  <si>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</si>
  <si>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</si>
  <si>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</si>
  <si>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</si>
  <si>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</si>
  <si>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</si>
  <si>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</si>
  <si>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</si>
  <si>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</si>
  <si>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</si>
  <si>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</si>
  <si>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</si>
  <si>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</si>
  <si>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</si>
  <si>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</si>
  <si>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</si>
  <si>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</si>
  <si>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</si>
  <si>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</si>
  <si>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</si>
  <si>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</si>
  <si>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</si>
  <si>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</si>
  <si>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</si>
  <si>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</si>
  <si>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</si>
  <si>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</si>
  <si>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</si>
  <si>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</si>
  <si>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</si>
  <si>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</si>
  <si>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</si>
  <si>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</si>
  <si>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</si>
  <si>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</si>
  <si>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</si>
  <si>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</si>
  <si>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</si>
  <si>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</si>
  <si>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</si>
  <si>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</si>
  <si>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</si>
  <si>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</si>
  <si>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</si>
  <si>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</si>
  <si>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</si>
  <si>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</si>
  <si>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</si>
  <si>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</si>
  <si>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</si>
  <si>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</si>
  <si>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</si>
  <si>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</si>
  <si>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</si>
  <si>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</si>
  <si>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</si>
  <si>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</si>
  <si>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</si>
  <si>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</si>
  <si>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</si>
  <si>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</si>
  <si>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</si>
  <si>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</si>
  <si>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</si>
  <si>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</si>
  <si>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</si>
  <si>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</si>
  <si>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</si>
  <si>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</si>
  <si>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</si>
  <si>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</si>
  <si>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</si>
  <si>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</si>
  <si>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</si>
  <si>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</si>
  <si>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</si>
  <si>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</si>
  <si>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</si>
  <si>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</si>
  <si>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</si>
  <si>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</si>
  <si>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</si>
  <si>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</si>
  <si>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</si>
  <si>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</si>
  <si>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</si>
  <si>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</si>
  <si>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</si>
  <si>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</si>
  <si>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</si>
  <si>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</si>
  <si>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</si>
  <si>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</si>
  <si>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</si>
  <si>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</si>
  <si>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</si>
  <si>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</si>
  <si>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</si>
  <si>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</si>
  <si>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</si>
  <si>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</si>
  <si>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</si>
  <si>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</si>
  <si>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</si>
  <si>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</si>
  <si>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</si>
  <si>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</si>
  <si>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</si>
  <si>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</si>
  <si>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</si>
  <si>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</si>
  <si>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</si>
  <si>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</si>
  <si>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</si>
  <si>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</si>
  <si>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</si>
  <si>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</si>
  <si>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</si>
  <si>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</si>
  <si>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</si>
  <si>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</si>
  <si>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</si>
  <si>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</si>
  <si>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</si>
  <si>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</si>
  <si>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</si>
  <si>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</si>
  <si>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</si>
  <si>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</si>
  <si>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</si>
  <si>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</si>
  <si>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</si>
  <si>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</si>
  <si>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</si>
  <si>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</si>
  <si>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</si>
  <si>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</si>
  <si>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</si>
  <si>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</si>
  <si>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</si>
  <si>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</si>
  <si>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</si>
  <si>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</si>
  <si>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</si>
  <si>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</si>
  <si>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</si>
  <si>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</si>
  <si>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</si>
  <si>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</si>
  <si>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</si>
  <si>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</si>
  <si>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</si>
  <si>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</si>
  <si>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</si>
  <si>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</si>
  <si>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</si>
  <si>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</si>
  <si>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</si>
  <si>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</si>
  <si>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</si>
  <si>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</si>
  <si>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</si>
  <si>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</si>
  <si>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</si>
  <si>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</si>
  <si>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</si>
  <si>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</si>
  <si>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</si>
  <si>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</si>
  <si>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</si>
  <si>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</si>
  <si>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</si>
  <si>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</si>
  <si>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</si>
  <si>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</si>
  <si>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</si>
  <si>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</si>
  <si>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</si>
  <si>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</si>
  <si>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</si>
  <si>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</si>
  <si>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</si>
  <si>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</si>
  <si>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</si>
  <si>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</si>
  <si>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</si>
  <si>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</si>
  <si>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</si>
  <si>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</si>
  <si>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</si>
  <si>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</si>
  <si>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</si>
  <si>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</si>
  <si>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</si>
  <si>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</si>
  <si>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</si>
  <si>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</si>
  <si>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</si>
  <si>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</si>
  <si>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</si>
  <si>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</si>
  <si>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</si>
  <si>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</si>
  <si>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</si>
  <si>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</si>
  <si>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</si>
  <si>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</si>
  <si>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</si>
  <si>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</si>
  <si>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</si>
  <si>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</si>
  <si>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</si>
  <si>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</si>
  <si>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</si>
  <si>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</si>
  <si>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</si>
  <si>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</si>
  <si>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</si>
  <si>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</si>
  <si>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</si>
  <si>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</si>
  <si>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</si>
  <si>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</si>
  <si>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</si>
  <si>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</si>
  <si>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</si>
  <si>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</si>
  <si>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</si>
  <si>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</si>
  <si>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</si>
  <si>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</si>
  <si>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</si>
  <si>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</si>
  <si>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</si>
  <si>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</si>
  <si>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</si>
  <si>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</si>
  <si>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</si>
  <si>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</si>
  <si>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</si>
  <si>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</si>
  <si>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</si>
  <si>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</si>
  <si>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</si>
  <si>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</si>
  <si>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</si>
  <si>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</si>
  <si>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</si>
  <si>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</si>
  <si>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</si>
  <si>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</si>
  <si>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</si>
  <si>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</si>
  <si>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</si>
  <si>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</si>
  <si>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</si>
  <si>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</si>
  <si>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</si>
  <si>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</si>
  <si>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</si>
  <si>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</si>
  <si>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</si>
  <si>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</si>
  <si>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</si>
  <si>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</si>
  <si>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</si>
  <si>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</si>
  <si>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</si>
  <si>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</si>
  <si>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</si>
  <si>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</si>
  <si>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</si>
  <si>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</si>
  <si>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</si>
  <si>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</si>
  <si>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</si>
  <si>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</si>
  <si>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</si>
  <si>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</si>
  <si>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</si>
  <si>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</si>
  <si>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</si>
  <si>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</si>
  <si>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</si>
  <si>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</si>
  <si>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</si>
  <si>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</si>
  <si>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</si>
  <si>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</si>
  <si>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</si>
  <si>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</si>
  <si>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</si>
  <si>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</si>
  <si>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</si>
  <si>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</si>
  <si>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</si>
  <si>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</si>
  <si>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</si>
  <si>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</si>
  <si>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</si>
  <si>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</si>
  <si>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</si>
  <si>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</si>
  <si>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</si>
  <si>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</si>
  <si>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</si>
  <si>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</si>
  <si>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</si>
  <si>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</si>
  <si>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</si>
  <si>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</si>
  <si>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</si>
  <si>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</si>
  <si>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</si>
  <si>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</si>
  <si>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</si>
  <si>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</si>
  <si>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</si>
  <si>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</si>
  <si>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</si>
  <si>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</si>
  <si>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</si>
  <si>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</si>
  <si>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</si>
  <si>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</si>
  <si>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</si>
  <si>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</si>
  <si>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</si>
  <si>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</si>
  <si>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</si>
  <si>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</si>
  <si>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</si>
  <si>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</si>
  <si>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</si>
  <si>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</si>
  <si>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</si>
  <si>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</si>
  <si>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</si>
  <si>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</si>
  <si>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</si>
  <si>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</si>
  <si>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</si>
  <si>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</si>
  <si>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</si>
  <si>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</si>
  <si>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</si>
  <si>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</si>
  <si>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</si>
  <si>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</si>
  <si>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</si>
  <si>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</si>
  <si>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</si>
  <si>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</si>
  <si>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</si>
  <si>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</si>
  <si>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</si>
  <si>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</si>
  <si>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</si>
  <si>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</si>
  <si>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</si>
  <si>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</si>
  <si>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</si>
  <si>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</si>
  <si>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</si>
  <si>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</si>
  <si>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</si>
  <si>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</si>
  <si>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</si>
  <si>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</si>
  <si>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</si>
  <si>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</si>
  <si>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</si>
  <si>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</si>
  <si>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</si>
  <si>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</si>
  <si>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</si>
  <si>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</si>
  <si>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</si>
  <si>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</si>
  <si>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</si>
  <si>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</si>
  <si>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</si>
  <si>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</si>
  <si>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</si>
  <si>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</si>
  <si>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</si>
  <si>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</si>
  <si>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</si>
  <si>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</si>
  <si>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</si>
  <si>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</si>
  <si>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</si>
  <si>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</si>
  <si>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</si>
  <si>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</si>
  <si>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</si>
  <si>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</si>
  <si>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</si>
  <si>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</si>
  <si>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</si>
  <si>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</si>
  <si>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</si>
  <si>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</si>
  <si>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</si>
  <si>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</si>
  <si>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</si>
  <si>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</si>
  <si>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</si>
  <si>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</si>
  <si>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</si>
  <si>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</si>
  <si>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</si>
  <si>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</si>
  <si>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</si>
  <si>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</si>
  <si>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</si>
  <si>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</si>
  <si>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</si>
  <si>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</si>
  <si>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</si>
  <si>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</si>
  <si>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</si>
  <si>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</si>
  <si>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</si>
  <si>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</si>
  <si>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</si>
  <si>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</si>
  <si>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</si>
  <si>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</si>
  <si>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</si>
  <si>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</si>
  <si>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</si>
  <si>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</si>
  <si>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</si>
  <si>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</si>
  <si>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</si>
  <si>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</si>
  <si>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</si>
  <si>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</si>
  <si>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</si>
  <si>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</si>
  <si>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</si>
  <si>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</si>
  <si>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</si>
  <si>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</si>
  <si>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</si>
  <si>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</si>
  <si>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</si>
  <si>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</si>
  <si>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</si>
  <si>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</si>
  <si>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</si>
  <si>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</si>
  <si>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</si>
  <si>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</si>
  <si>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</si>
  <si>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</si>
  <si>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</si>
  <si>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</si>
  <si>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</si>
  <si>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</si>
  <si>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</si>
  <si>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</si>
  <si>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</si>
  <si>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</si>
  <si>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</si>
  <si>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</si>
  <si>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</si>
  <si>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</si>
  <si>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</si>
  <si>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</si>
  <si>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</si>
  <si>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</si>
  <si>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</si>
  <si>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</si>
  <si>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</si>
  <si>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</si>
  <si>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</si>
  <si>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</si>
  <si>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</si>
  <si>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</si>
  <si>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</si>
  <si>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</si>
  <si>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</si>
  <si>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</si>
  <si>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</si>
  <si>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</si>
  <si>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</si>
  <si>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</si>
  <si>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</si>
  <si>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</si>
  <si>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</si>
  <si>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</si>
  <si>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</si>
  <si>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</si>
  <si>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</si>
  <si>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</si>
  <si>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</si>
  <si>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</si>
  <si>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</si>
  <si>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</si>
  <si>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</si>
  <si>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</si>
  <si>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</si>
  <si>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</si>
  <si>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</si>
  <si>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</si>
  <si>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</si>
  <si>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</si>
  <si>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</si>
  <si>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</si>
  <si>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</si>
  <si>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</si>
  <si>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</si>
  <si>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</si>
  <si>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</si>
  <si>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</si>
  <si>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</si>
  <si>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</si>
  <si>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</si>
  <si>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</si>
  <si>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</si>
  <si>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</si>
  <si>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</si>
  <si>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</si>
  <si>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</si>
  <si>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</si>
  <si>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</si>
  <si>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</si>
  <si>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</si>
  <si>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</si>
  <si>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</si>
  <si>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</si>
  <si>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</si>
  <si>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</si>
  <si>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</si>
  <si>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</si>
  <si>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</si>
  <si>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</si>
  <si>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</si>
  <si>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</si>
  <si>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</si>
  <si>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</si>
  <si>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</si>
  <si>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</si>
  <si>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</si>
  <si>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</si>
  <si>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</si>
  <si>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</si>
  <si>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</si>
  <si>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</si>
  <si>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</si>
  <si>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</si>
  <si>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</si>
  <si>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</si>
  <si>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</si>
  <si>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</si>
  <si>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</si>
  <si>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</si>
  <si>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</si>
  <si>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</si>
  <si>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</si>
  <si>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</si>
  <si>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</si>
  <si>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</si>
  <si>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</si>
  <si>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</si>
  <si>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</si>
  <si>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</si>
  <si>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</si>
  <si>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</si>
  <si>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</si>
  <si>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</si>
  <si>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</si>
  <si>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</si>
  <si>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</si>
  <si>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</si>
  <si>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</si>
  <si>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</si>
  <si>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</si>
  <si>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</si>
  <si>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</si>
  <si>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</si>
  <si>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</si>
  <si>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</si>
  <si>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</si>
  <si>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</si>
  <si>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</si>
  <si>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</si>
  <si>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</si>
  <si>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</si>
  <si>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</si>
  <si>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</si>
  <si>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</si>
  <si>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</si>
  <si>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</si>
  <si>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</si>
  <si>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</si>
  <si>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</si>
  <si>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</si>
  <si>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</si>
  <si>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</si>
  <si>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</si>
  <si>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</si>
  <si>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</si>
  <si>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</si>
  <si>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</si>
  <si>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</si>
  <si>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</si>
  <si>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</si>
  <si>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</si>
  <si>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</si>
  <si>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</si>
  <si>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</si>
  <si>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</si>
  <si>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</si>
  <si>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</si>
  <si>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</si>
  <si>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</si>
  <si>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</si>
  <si>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</si>
  <si>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</si>
  <si>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</si>
  <si>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</si>
  <si>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</si>
  <si>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</si>
  <si>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</si>
  <si>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</si>
  <si>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</si>
  <si>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</si>
  <si>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</si>
  <si>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</si>
  <si>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</si>
  <si>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</si>
  <si>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</si>
  <si>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</si>
  <si>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</si>
  <si>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</si>
  <si>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</si>
  <si>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</si>
  <si>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</si>
  <si>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</si>
  <si>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</si>
  <si>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</si>
  <si>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</si>
  <si>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</si>
  <si>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</si>
  <si>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</si>
  <si>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</si>
  <si>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</si>
  <si>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</si>
  <si>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</si>
  <si>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</si>
  <si>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</si>
  <si>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</si>
  <si>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</si>
  <si>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</si>
  <si>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</si>
  <si>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</si>
  <si>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</si>
  <si>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</si>
  <si>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</si>
  <si>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</si>
  <si>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</si>
  <si>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</si>
  <si>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</si>
  <si>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</si>
  <si>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</si>
  <si>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</si>
  <si>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</si>
  <si>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</si>
  <si>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</si>
  <si>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</si>
  <si>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</si>
  <si>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</si>
  <si>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</si>
  <si>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</si>
  <si>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</si>
  <si>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</si>
  <si>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</si>
  <si>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</si>
  <si>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</si>
  <si>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</si>
  <si>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</si>
  <si>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</si>
  <si>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</si>
  <si>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</si>
  <si>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</si>
  <si>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</si>
  <si>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</si>
  <si>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</si>
  <si>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</si>
  <si>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</si>
  <si>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</si>
  <si>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</si>
  <si>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</si>
  <si>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</si>
  <si>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</si>
  <si>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</si>
  <si>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</si>
  <si>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</si>
  <si>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</si>
  <si>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</si>
  <si>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</si>
  <si>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</si>
  <si>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</si>
  <si>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</si>
  <si>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</si>
  <si>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</si>
  <si>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</si>
  <si>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</si>
  <si>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</si>
  <si>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</si>
  <si>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</si>
  <si>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</si>
  <si>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</si>
  <si>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</si>
  <si>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</si>
  <si>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</si>
  <si>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</si>
  <si>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</si>
  <si>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</si>
  <si>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</si>
  <si>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</si>
  <si>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</si>
  <si>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</si>
  <si>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</si>
  <si>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</si>
  <si>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</si>
  <si>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</si>
  <si>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</si>
  <si>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</si>
  <si>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</si>
  <si>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</si>
  <si>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</si>
  <si>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</si>
  <si>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</si>
  <si>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</si>
  <si>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</si>
  <si>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</si>
  <si>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</si>
  <si>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</si>
  <si>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</si>
  <si>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</si>
  <si>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</si>
  <si>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</si>
  <si>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</si>
  <si>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</si>
  <si>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</si>
  <si>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</si>
  <si>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</si>
  <si>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</si>
  <si>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</si>
  <si>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</si>
  <si>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</si>
  <si>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</si>
  <si>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</si>
  <si>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</si>
  <si>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</si>
  <si>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</si>
  <si>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</si>
  <si>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</si>
  <si>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</si>
  <si>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</si>
  <si>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</si>
  <si>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</si>
  <si>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</si>
  <si>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</si>
  <si>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</si>
  <si>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</si>
  <si>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</si>
  <si>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</si>
  <si>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</si>
  <si>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</si>
  <si>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</si>
  <si>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</si>
  <si>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</si>
  <si>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</si>
  <si>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</si>
  <si>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</si>
  <si>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</si>
  <si>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</si>
  <si>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</si>
  <si>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</si>
  <si>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</si>
  <si>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</si>
  <si>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</si>
  <si>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</si>
  <si>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</si>
  <si>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</si>
  <si>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</si>
  <si>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</si>
  <si>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</si>
  <si>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</si>
  <si>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</si>
  <si>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</si>
  <si>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</si>
  <si>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</si>
  <si>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</si>
  <si>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</si>
  <si>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</si>
  <si>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</si>
  <si>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</si>
  <si>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</si>
  <si>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</si>
  <si>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</si>
  <si>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</si>
  <si>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</si>
  <si>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</si>
  <si>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</si>
  <si>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</si>
  <si>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</si>
  <si>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</si>
  <si>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</si>
  <si>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</si>
  <si>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</si>
  <si>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</si>
  <si>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</si>
  <si>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</si>
  <si>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</si>
  <si>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</si>
  <si>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</si>
  <si>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</si>
  <si>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</si>
  <si>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</si>
  <si>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</si>
  <si>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</si>
  <si>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</si>
  <si>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</si>
  <si>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</si>
  <si>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</si>
  <si>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</si>
  <si>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</si>
  <si>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</si>
  <si>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</si>
  <si>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</si>
  <si>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</si>
  <si>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</si>
  <si>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</si>
  <si>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</si>
  <si>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</si>
  <si>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</si>
  <si>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</si>
  <si>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</si>
  <si>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</si>
  <si>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</si>
  <si>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</si>
  <si>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</si>
  <si>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</si>
  <si>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</si>
  <si>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</si>
  <si>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</si>
  <si>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</si>
  <si>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</si>
  <si>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</si>
  <si>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</si>
  <si>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</si>
  <si>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</si>
  <si>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</si>
  <si>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</si>
  <si>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</si>
  <si>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</si>
  <si>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</si>
  <si>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</si>
  <si>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</si>
  <si>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</si>
  <si>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</si>
  <si>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</si>
  <si>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</si>
  <si>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</si>
  <si>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</si>
  <si>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</si>
  <si>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</si>
  <si>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</si>
  <si>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</si>
  <si>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</si>
  <si>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</si>
  <si>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</si>
  <si>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</si>
  <si>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</si>
  <si>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</si>
  <si>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</si>
  <si>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</si>
  <si>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</si>
  <si>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</si>
  <si>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</si>
  <si>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</si>
  <si>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</si>
  <si>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</si>
  <si>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</si>
  <si>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</si>
  <si>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</si>
  <si>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</si>
  <si>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</si>
  <si>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</si>
  <si>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</si>
  <si>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</si>
  <si>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</si>
  <si>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</si>
  <si>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</si>
  <si>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</si>
  <si>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</si>
  <si>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</si>
  <si>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</si>
  <si>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</si>
  <si>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</si>
  <si>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</si>
  <si>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</si>
  <si>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</si>
  <si>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</si>
  <si>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</si>
  <si>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</si>
  <si>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</si>
  <si>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</si>
  <si>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</si>
  <si>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</si>
  <si>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</si>
  <si>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</si>
  <si>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</si>
  <si>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</si>
  <si>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</si>
  <si>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</si>
  <si>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</si>
  <si>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</si>
  <si>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</si>
  <si>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</si>
  <si>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</si>
  <si>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</si>
  <si>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</si>
  <si>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</si>
  <si>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</si>
  <si>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</si>
  <si>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</si>
  <si>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</si>
  <si>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</si>
  <si>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</si>
  <si>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</si>
  <si>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</si>
  <si>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</si>
  <si>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</si>
  <si>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</si>
  <si>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</si>
  <si>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</si>
  <si>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</si>
  <si>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</si>
  <si>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</si>
  <si>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</si>
  <si>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</si>
  <si>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</si>
  <si>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</si>
  <si>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</si>
  <si>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</si>
  <si>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</si>
  <si>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</si>
  <si>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</si>
  <si>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</si>
  <si>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</si>
  <si>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</si>
  <si>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</si>
  <si>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</si>
  <si>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</si>
  <si>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</si>
  <si>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</si>
  <si>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</si>
  <si>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</si>
  <si>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</si>
  <si>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</si>
  <si>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</si>
  <si>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</si>
  <si>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</si>
  <si>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</si>
  <si>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</si>
  <si>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</si>
  <si>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</si>
  <si>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</si>
  <si>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</si>
  <si>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</si>
  <si>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</si>
  <si>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</si>
  <si>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</si>
  <si>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</si>
  <si>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</si>
  <si>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</si>
  <si>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</si>
  <si>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</si>
  <si>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</si>
  <si>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</si>
  <si>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</si>
  <si>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</si>
  <si>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</si>
  <si>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</si>
  <si>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</si>
  <si>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</si>
  <si>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</si>
  <si>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</si>
  <si>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</si>
  <si>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</si>
  <si>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</si>
  <si>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</si>
  <si>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</si>
  <si>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</si>
  <si>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</si>
  <si>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</si>
  <si>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</si>
  <si>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</si>
  <si>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</si>
  <si>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</si>
  <si>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</si>
  <si>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</si>
  <si>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</si>
  <si>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</si>
  <si>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</si>
  <si>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</si>
  <si>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</si>
  <si>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</si>
  <si>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</si>
  <si>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</si>
  <si>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</si>
  <si>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</si>
  <si>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</si>
  <si>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</si>
  <si>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</si>
  <si>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</si>
  <si>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</si>
  <si>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</si>
  <si>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</si>
  <si>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</si>
  <si>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</si>
  <si>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</si>
  <si>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</si>
  <si>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</si>
  <si>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</si>
  <si>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</si>
  <si>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</si>
  <si>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</si>
  <si>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</si>
  <si>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</si>
  <si>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</si>
  <si>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</si>
  <si>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</si>
  <si>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</si>
  <si>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</si>
  <si>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</si>
  <si>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</si>
  <si>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</si>
  <si>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</si>
  <si>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</si>
  <si>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</si>
  <si>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</si>
  <si>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</si>
  <si>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</si>
  <si>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</si>
  <si>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</si>
  <si>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</si>
  <si>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</si>
  <si>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</si>
  <si>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</si>
  <si>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</si>
  <si>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</si>
  <si>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</si>
  <si>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</si>
  <si>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</si>
  <si>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</si>
  <si>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</si>
  <si>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</si>
  <si>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</si>
  <si>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</si>
  <si>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</si>
  <si>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</si>
  <si>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</si>
  <si>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</si>
  <si>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</si>
  <si>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</si>
  <si>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</si>
  <si>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</si>
  <si>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</si>
  <si>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</si>
  <si>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</si>
  <si>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</si>
  <si>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</si>
  <si>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</si>
  <si>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</si>
  <si>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</si>
  <si>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</si>
  <si>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</si>
  <si>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</si>
  <si>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</si>
  <si>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</si>
  <si>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</si>
  <si>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</si>
  <si>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</si>
  <si>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</si>
  <si>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</si>
  <si>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</si>
  <si>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</si>
  <si>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</si>
  <si>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</si>
  <si>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</si>
  <si>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</si>
  <si>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</si>
  <si>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</si>
  <si>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</si>
  <si>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</si>
  <si>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</si>
  <si>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</si>
  <si>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</si>
  <si>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</si>
  <si>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</si>
  <si>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</si>
  <si>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</si>
  <si>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</si>
  <si>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</si>
  <si>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</si>
  <si>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</si>
  <si>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</si>
  <si>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</si>
  <si>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</si>
  <si>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</si>
  <si>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</si>
  <si>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</si>
  <si>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</si>
  <si>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</si>
  <si>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</si>
  <si>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</si>
  <si>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</si>
  <si>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</si>
  <si>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</si>
  <si>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</si>
  <si>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</si>
  <si>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</si>
  <si>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</si>
  <si>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</si>
  <si>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</si>
  <si>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</si>
  <si>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</si>
  <si>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</si>
  <si>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</si>
  <si>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</si>
  <si>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</si>
  <si>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</si>
  <si>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</si>
  <si>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</si>
  <si>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</si>
  <si>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</si>
  <si>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</si>
  <si>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</si>
  <si>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</si>
  <si>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</si>
  <si>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</si>
  <si>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</si>
  <si>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</si>
  <si>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</si>
  <si>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</si>
  <si>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</si>
  <si>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</si>
  <si>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</si>
  <si>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</si>
  <si>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</si>
  <si>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</si>
  <si>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</si>
  <si>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</si>
  <si>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</si>
  <si>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</si>
  <si>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</si>
  <si>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</si>
  <si>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</si>
  <si>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</si>
  <si>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</si>
  <si>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</si>
  <si>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</si>
  <si>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</si>
  <si>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</si>
  <si>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</si>
  <si>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</si>
  <si>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</si>
  <si>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</si>
  <si>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</si>
  <si>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</si>
  <si>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</si>
  <si>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</si>
  <si>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</si>
  <si>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</si>
  <si>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</si>
  <si>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</si>
  <si>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</si>
  <si>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</si>
  <si>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</si>
  <si>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</si>
  <si>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</si>
  <si>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</si>
  <si>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</si>
  <si>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</si>
  <si>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</si>
  <si>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</si>
  <si>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</si>
  <si>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</si>
  <si>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</si>
  <si>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</si>
  <si>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</si>
  <si>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</si>
  <si>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</si>
  <si>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</si>
  <si>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</si>
  <si>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</si>
  <si>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</si>
  <si>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</si>
  <si>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</si>
  <si>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</si>
  <si>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</si>
  <si>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</si>
  <si>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</si>
  <si>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</si>
  <si>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</si>
  <si>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</si>
  <si>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</si>
  <si>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</si>
  <si>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</si>
  <si>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</si>
  <si>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</si>
  <si>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</si>
  <si>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</si>
  <si>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</si>
  <si>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</si>
  <si>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</si>
  <si>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</si>
  <si>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</si>
  <si>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</si>
  <si>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</si>
  <si>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</si>
  <si>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</si>
  <si>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</si>
  <si>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</si>
  <si>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</si>
  <si>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</si>
  <si>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</si>
  <si>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</si>
  <si>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</si>
  <si>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</si>
  <si>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</si>
  <si>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</si>
  <si>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</si>
  <si>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</si>
  <si>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</si>
  <si>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</si>
  <si>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</si>
  <si>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</si>
  <si>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</si>
  <si>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</si>
  <si>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</si>
  <si>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</si>
  <si>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</si>
  <si>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</si>
  <si>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</si>
  <si>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</si>
  <si>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</si>
  <si>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</si>
  <si>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</si>
  <si>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</si>
  <si>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</si>
  <si>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</si>
  <si>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</si>
  <si>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</si>
  <si>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</si>
  <si>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</si>
  <si>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</si>
  <si>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</si>
  <si>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</si>
  <si>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</si>
  <si>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</si>
  <si>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</si>
  <si>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</si>
  <si>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</si>
  <si>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</si>
  <si>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</si>
  <si>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</si>
  <si>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</si>
  <si>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</si>
  <si>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</si>
  <si>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</si>
  <si>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</si>
  <si>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</si>
  <si>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</si>
  <si>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</si>
  <si>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</si>
  <si>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</si>
  <si>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</si>
  <si>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</si>
  <si>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</si>
  <si>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</si>
  <si>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</si>
  <si>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</si>
  <si>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</si>
  <si>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</si>
  <si>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</si>
  <si>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</si>
  <si>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</si>
  <si>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</si>
  <si>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</si>
  <si>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</si>
  <si>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</si>
  <si>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</si>
  <si>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</si>
  <si>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</si>
  <si>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</si>
  <si>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</si>
  <si>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</si>
  <si>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</si>
  <si>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</si>
  <si>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</si>
  <si>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</si>
  <si>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</si>
  <si>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</si>
  <si>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</si>
  <si>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</si>
  <si>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</si>
  <si>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</si>
  <si>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</si>
  <si>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</si>
  <si>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</si>
  <si>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</si>
  <si>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</si>
  <si>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</si>
  <si>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</si>
  <si>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</si>
  <si>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</si>
  <si>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</si>
  <si>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</si>
  <si>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</si>
  <si>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</si>
  <si>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</si>
  <si>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</si>
  <si>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</si>
  <si>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</si>
  <si>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</si>
  <si>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</si>
  <si>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</si>
  <si>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</si>
  <si>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</si>
  <si>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</si>
  <si>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</si>
  <si>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</si>
  <si>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</si>
  <si>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</si>
  <si>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</si>
  <si>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</si>
  <si>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</si>
  <si>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</si>
  <si>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</si>
  <si>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</si>
  <si>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</si>
  <si>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</si>
  <si>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</si>
  <si>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</si>
  <si>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</si>
  <si>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</si>
  <si>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</si>
  <si>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</si>
  <si>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</si>
  <si>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</si>
  <si>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</si>
  <si>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</si>
  <si>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</si>
  <si>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</si>
  <si>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</si>
  <si>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</si>
  <si>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</si>
  <si>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</si>
  <si>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</si>
  <si>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</si>
  <si>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</si>
  <si>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</si>
  <si>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</si>
  <si>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</si>
  <si>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</si>
  <si>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</si>
  <si>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</si>
  <si>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</si>
  <si>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</si>
  <si>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</si>
  <si>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</si>
  <si>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</si>
  <si>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</si>
  <si>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</si>
  <si>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</si>
  <si>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</si>
  <si>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</si>
  <si>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</si>
  <si>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</si>
  <si>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</si>
  <si>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</si>
  <si>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</si>
  <si>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</si>
  <si>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</si>
  <si>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</si>
  <si>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</si>
  <si>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</si>
  <si>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</si>
  <si>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</si>
  <si>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</si>
  <si>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</si>
  <si>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</si>
  <si>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</si>
  <si>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</si>
  <si>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</si>
  <si>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</si>
  <si>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</si>
  <si>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</si>
  <si>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</si>
  <si>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</si>
  <si>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</si>
  <si>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</si>
  <si>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</si>
  <si>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</si>
  <si>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</si>
  <si>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</si>
  <si>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</si>
  <si>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</si>
  <si>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</si>
  <si>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</si>
  <si>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</si>
  <si>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</si>
  <si>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</si>
  <si>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</si>
  <si>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</si>
  <si>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</si>
  <si>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</si>
  <si>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</si>
  <si>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</si>
  <si>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</si>
  <si>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</si>
  <si>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</si>
  <si>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</si>
  <si>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</si>
  <si>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</si>
  <si>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</si>
  <si>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</si>
  <si>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</si>
  <si>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</si>
  <si>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</si>
  <si>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</si>
  <si>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</si>
  <si>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</si>
  <si>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</si>
  <si>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</si>
  <si>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</si>
  <si>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</si>
  <si>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</si>
  <si>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</si>
  <si>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</si>
  <si>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</si>
  <si>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</si>
  <si>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</si>
  <si>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</si>
  <si>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</si>
  <si>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</si>
  <si>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</si>
  <si>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</si>
  <si>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</si>
  <si>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</si>
  <si>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</si>
  <si>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</si>
  <si>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</si>
  <si>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</si>
  <si>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</si>
  <si>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</si>
  <si>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</si>
  <si>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</si>
  <si>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</si>
  <si>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</si>
  <si>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</si>
  <si>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</si>
  <si>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</si>
  <si>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</si>
  <si>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</si>
  <si>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</si>
  <si>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</si>
  <si>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</si>
  <si>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</si>
  <si>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</si>
  <si>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</si>
  <si>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</si>
  <si>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</si>
  <si>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</si>
  <si>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</si>
  <si>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</si>
  <si>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</si>
  <si>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</si>
  <si>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</si>
  <si>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</si>
  <si>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</si>
  <si>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</si>
  <si>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</si>
  <si>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</si>
  <si>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</si>
  <si>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</si>
  <si>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</si>
  <si>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</si>
  <si>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</si>
  <si>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</si>
  <si>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</si>
  <si>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</si>
  <si>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</si>
  <si>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</si>
  <si>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</si>
  <si>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</si>
  <si>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</si>
  <si>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</si>
  <si>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</si>
  <si>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</si>
  <si>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</si>
  <si>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</si>
  <si>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</si>
  <si>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</si>
  <si>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</si>
  <si>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</si>
  <si>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</si>
  <si>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</si>
  <si>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</si>
  <si>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</si>
  <si>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</si>
  <si>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</si>
  <si>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</si>
  <si>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</si>
  <si>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</si>
  <si>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</si>
  <si>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</si>
  <si>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</si>
  <si>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</si>
  <si>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</si>
  <si>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</si>
  <si>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</si>
  <si>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</si>
  <si>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</si>
  <si>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</si>
  <si>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</si>
  <si>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</si>
  <si>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</si>
  <si>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</si>
  <si>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</si>
  <si>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</si>
  <si>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</si>
  <si>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</si>
  <si>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</si>
  <si>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</si>
  <si>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</si>
  <si>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</si>
  <si>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</si>
  <si>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</si>
  <si>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</si>
  <si>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</si>
  <si>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</si>
  <si>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</si>
  <si>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</si>
  <si>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</si>
  <si>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</si>
  <si>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</si>
  <si>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</si>
  <si>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</si>
  <si>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</si>
  <si>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</si>
  <si>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</si>
  <si>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</si>
  <si>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</si>
  <si>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</si>
  <si>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</si>
  <si>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</si>
  <si>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</si>
  <si>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</si>
  <si>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</si>
  <si>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</si>
  <si>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</si>
  <si>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</si>
  <si>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</si>
  <si>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</si>
  <si>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</si>
  <si>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</si>
  <si>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</si>
  <si>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</si>
  <si>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</si>
  <si>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</si>
  <si>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</si>
  <si>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</si>
  <si>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</si>
  <si>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</si>
  <si>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</si>
  <si>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</si>
  <si>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</si>
  <si>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</si>
  <si>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</si>
  <si>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</si>
  <si>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</si>
  <si>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</si>
  <si>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</si>
  <si>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</si>
  <si>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</si>
  <si>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</si>
  <si>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</si>
  <si>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</si>
  <si>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</si>
  <si>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</si>
  <si>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</si>
  <si>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</si>
  <si>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</si>
  <si>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</si>
  <si>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</si>
  <si>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</si>
  <si>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</si>
  <si>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</si>
  <si>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</si>
  <si>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</si>
  <si>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</si>
  <si>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</si>
  <si>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</si>
  <si>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</si>
  <si>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</si>
  <si>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</si>
  <si>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</si>
  <si>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</si>
  <si>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</si>
  <si>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</si>
  <si>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</si>
  <si>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</si>
  <si>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</si>
  <si>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</si>
  <si>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</si>
  <si>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</si>
  <si>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</si>
  <si>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</si>
  <si>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</si>
  <si>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</si>
  <si>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</si>
  <si>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</si>
  <si>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</si>
  <si>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</si>
  <si>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</si>
  <si>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</si>
  <si>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</si>
  <si>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</si>
  <si>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</si>
  <si>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</si>
  <si>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</si>
  <si>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</si>
  <si>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</si>
  <si>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</si>
  <si>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</si>
  <si>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</si>
  <si>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</si>
  <si>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</si>
  <si>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</si>
  <si>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</si>
  <si>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</si>
  <si>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</si>
  <si>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</si>
  <si>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</si>
  <si>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</si>
  <si>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</si>
  <si>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</si>
  <si>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</si>
  <si>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</si>
  <si>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</si>
  <si>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</si>
  <si>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</si>
  <si>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</si>
  <si>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</si>
  <si>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</si>
  <si>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</si>
  <si>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</si>
  <si>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</si>
  <si>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</si>
  <si>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</si>
  <si>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</si>
  <si>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</si>
  <si>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</si>
  <si>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</si>
  <si>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</si>
  <si>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</si>
  <si>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</si>
  <si>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</si>
  <si>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</si>
  <si>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</si>
  <si>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</si>
  <si>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</si>
  <si>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</si>
  <si>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</si>
  <si>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</si>
  <si>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</si>
  <si>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</si>
  <si>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</si>
  <si>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</si>
  <si>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</si>
  <si>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</si>
  <si>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</si>
  <si>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</si>
  <si>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</si>
  <si>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</si>
  <si>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</si>
  <si>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</si>
  <si>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</si>
  <si>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</si>
  <si>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</si>
  <si>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</si>
  <si>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</si>
  <si>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</si>
  <si>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</si>
  <si>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</si>
  <si>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</si>
  <si>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</si>
  <si>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</si>
  <si>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</si>
  <si>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</si>
  <si>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</si>
  <si>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</si>
  <si>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</si>
  <si>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</si>
  <si>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</si>
  <si>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</si>
  <si>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</si>
  <si>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</si>
  <si>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</si>
  <si>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</si>
  <si>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</si>
  <si>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</si>
  <si>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</si>
  <si>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</si>
  <si>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</si>
  <si>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</si>
  <si>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</si>
  <si>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</si>
  <si>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</si>
  <si>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</si>
  <si>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</si>
  <si>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</si>
  <si>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</si>
  <si>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</si>
  <si>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</si>
  <si>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</si>
  <si>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</si>
  <si>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</si>
  <si>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</si>
  <si>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</si>
  <si>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</si>
  <si>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</si>
  <si>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</si>
  <si>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</si>
  <si>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</si>
  <si>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</si>
  <si>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</si>
  <si>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</si>
  <si>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</si>
  <si>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</si>
  <si>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</si>
  <si>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</si>
  <si>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</si>
  <si>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</si>
  <si>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</si>
  <si>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</si>
  <si>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</si>
  <si>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</si>
  <si>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</si>
  <si>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</si>
  <si>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</si>
  <si>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</si>
  <si>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</si>
  <si>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</si>
  <si>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</si>
  <si>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</si>
  <si>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</si>
  <si>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</si>
  <si>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</si>
  <si>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</si>
  <si>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</si>
  <si>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</si>
  <si>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</si>
  <si>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</si>
  <si>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</si>
  <si>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</si>
  <si>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</si>
  <si>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</si>
  <si>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</si>
  <si>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</si>
  <si>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</si>
  <si>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</si>
  <si>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</si>
  <si>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</si>
  <si>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</si>
  <si>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</si>
  <si>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</si>
  <si>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</si>
  <si>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</si>
  <si>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</si>
  <si>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</si>
  <si>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</si>
  <si>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</si>
  <si>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</si>
  <si>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</si>
  <si>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</si>
  <si>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</si>
  <si>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</si>
  <si>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</si>
  <si>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</si>
  <si>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</si>
  <si>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</si>
  <si>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</si>
  <si>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</si>
  <si>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</si>
  <si>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</si>
  <si>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</si>
  <si>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</si>
  <si>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</si>
  <si>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</si>
  <si>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</si>
  <si>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</si>
  <si>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</si>
  <si>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</si>
  <si>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</si>
  <si>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</si>
  <si>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</si>
  <si>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</si>
  <si>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</si>
  <si>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</si>
  <si>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</si>
  <si>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</si>
  <si>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</si>
  <si>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</si>
  <si>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</si>
  <si>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</si>
  <si>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</si>
  <si>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</si>
  <si>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</si>
  <si>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</si>
  <si>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</si>
  <si>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</si>
  <si>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</si>
  <si>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</si>
  <si>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</si>
  <si>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</si>
  <si>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</si>
  <si>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</si>
  <si>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</si>
  <si>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</si>
  <si>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</si>
  <si>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</si>
  <si>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</si>
  <si>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</si>
  <si>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</si>
  <si>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</si>
  <si>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</si>
  <si>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</si>
  <si>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</si>
  <si>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</si>
  <si>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</si>
  <si>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</si>
  <si>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</si>
  <si>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</si>
  <si>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</si>
  <si>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</si>
  <si>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</si>
  <si>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</si>
  <si>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</si>
  <si>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</si>
  <si>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</si>
  <si>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</si>
  <si>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</si>
  <si>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</si>
  <si>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</si>
  <si>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</si>
  <si>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</si>
  <si>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</si>
  <si>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</si>
  <si>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</si>
  <si>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</si>
  <si>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</si>
  <si>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</si>
  <si>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</si>
  <si>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</si>
  <si>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</si>
  <si>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</si>
  <si>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</si>
  <si>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</si>
  <si>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</si>
  <si>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</si>
  <si>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</si>
  <si>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</si>
  <si>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</si>
  <si>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</si>
  <si>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</si>
  <si>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</si>
  <si>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</si>
  <si>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</si>
  <si>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</si>
  <si>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</si>
  <si>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</si>
  <si>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</si>
  <si>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</si>
  <si>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</si>
  <si>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</si>
  <si>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</si>
  <si>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</si>
  <si>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</si>
  <si>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</si>
  <si>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</si>
  <si>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</si>
  <si>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</si>
  <si>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</si>
  <si>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</si>
  <si>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</si>
  <si>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</si>
  <si>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</si>
  <si>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</si>
  <si>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</si>
  <si>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</si>
  <si>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</si>
  <si>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</si>
  <si>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</si>
  <si>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</si>
  <si>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</si>
  <si>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</si>
  <si>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</si>
  <si>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</si>
  <si>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</si>
  <si>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</si>
  <si>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</si>
  <si>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</si>
  <si>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</si>
  <si>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</si>
  <si>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</si>
  <si>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</si>
  <si>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</si>
  <si>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</si>
  <si>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</si>
  <si>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</si>
  <si>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</si>
  <si>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</si>
  <si>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</si>
  <si>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</si>
  <si>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</si>
  <si>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</si>
  <si>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</si>
  <si>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</si>
  <si>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</si>
  <si>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</si>
  <si>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</si>
  <si>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</si>
  <si>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</si>
  <si>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</si>
  <si>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</si>
  <si>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</si>
  <si>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</si>
  <si>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</si>
  <si>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</si>
  <si>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</si>
  <si>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</si>
  <si>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</si>
  <si>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</si>
  <si>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</si>
  <si>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</si>
  <si>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</si>
  <si>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</si>
  <si>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</si>
  <si>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</si>
  <si>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</si>
  <si>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</si>
  <si>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</si>
  <si>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</si>
  <si>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</si>
  <si>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</si>
  <si>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</si>
  <si>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</si>
  <si>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</si>
  <si>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</si>
  <si>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</si>
  <si>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</si>
  <si>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</si>
  <si>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</si>
  <si>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</si>
  <si>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</si>
  <si>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</si>
  <si>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</si>
  <si>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</si>
  <si>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</si>
  <si>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</si>
  <si>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</si>
  <si>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</si>
  <si>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</si>
  <si>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</si>
  <si>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</si>
  <si>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</si>
  <si>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</si>
  <si>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</si>
  <si>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</si>
  <si>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</si>
  <si>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</si>
  <si>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</si>
  <si>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</si>
  <si>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</si>
  <si>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</si>
  <si>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</si>
  <si>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</si>
  <si>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</si>
  <si>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</si>
  <si>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</si>
  <si>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</si>
  <si>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</si>
  <si>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</si>
  <si>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</si>
  <si>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</si>
  <si>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</si>
  <si>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</si>
  <si>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</si>
  <si>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</si>
  <si>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</si>
  <si>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</si>
  <si>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</si>
  <si>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</si>
  <si>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</si>
  <si>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</si>
  <si>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</si>
  <si>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</si>
  <si>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</si>
  <si>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</si>
  <si>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</si>
  <si>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</si>
  <si>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</si>
  <si>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</si>
  <si>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</si>
  <si>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</si>
  <si>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</si>
  <si>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</si>
  <si>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</si>
  <si>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</si>
  <si>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</si>
  <si>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</si>
  <si>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</si>
  <si>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</si>
  <si>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</si>
  <si>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</si>
  <si>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</si>
  <si>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</si>
  <si>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</si>
  <si>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</si>
  <si>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</si>
  <si>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</si>
  <si>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</si>
  <si>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</si>
  <si>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</si>
  <si>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</si>
  <si>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</si>
  <si>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</si>
  <si>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</si>
  <si>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</si>
  <si>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</si>
  <si>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</si>
  <si>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</si>
  <si>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</si>
  <si>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</si>
  <si>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</si>
  <si>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</si>
  <si>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</si>
  <si>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</si>
  <si>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</si>
  <si>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</si>
  <si>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</si>
  <si>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</si>
  <si>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</si>
  <si>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</si>
  <si>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</si>
  <si>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</si>
  <si>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</si>
  <si>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</si>
  <si>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</si>
  <si>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</si>
  <si>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</si>
  <si>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</si>
  <si>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</si>
  <si>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</si>
  <si>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</si>
  <si>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</si>
  <si>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</si>
  <si>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</si>
  <si>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</si>
  <si>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</si>
  <si>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</si>
  <si>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</si>
  <si>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</si>
  <si>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</si>
  <si>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</si>
  <si>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</si>
  <si>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</si>
  <si>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</si>
  <si>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</si>
  <si>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</si>
  <si>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</si>
  <si>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</si>
  <si>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</si>
  <si>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</si>
  <si>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</si>
  <si>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</si>
  <si>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</si>
  <si>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</si>
  <si>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</si>
  <si>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</si>
  <si>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</si>
  <si>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</si>
  <si>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</si>
  <si>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</si>
  <si>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</si>
  <si>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</si>
  <si>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</si>
  <si>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</si>
  <si>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</si>
  <si>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</si>
  <si>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</si>
  <si>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</si>
  <si>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</si>
  <si>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</si>
  <si>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</si>
  <si>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</si>
  <si>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</si>
  <si>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</si>
  <si>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</si>
  <si>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</si>
  <si>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</si>
  <si>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</si>
  <si>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</si>
  <si>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</si>
  <si>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</si>
  <si>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</si>
  <si>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</si>
  <si>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</si>
  <si>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</si>
  <si>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</si>
  <si>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</si>
  <si>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</si>
  <si>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</si>
  <si>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</si>
  <si>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</si>
  <si>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</si>
  <si>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</si>
  <si>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</si>
  <si>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</si>
  <si>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</si>
  <si>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</si>
  <si>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</si>
  <si>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</si>
  <si>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</si>
  <si>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</si>
  <si>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</si>
  <si>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</si>
  <si>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</si>
  <si>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</si>
  <si>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</si>
  <si>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</si>
  <si>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</si>
  <si>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</si>
  <si>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</si>
  <si>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</si>
  <si>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</si>
  <si>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</si>
  <si>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</si>
  <si>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</si>
  <si>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</si>
  <si>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</si>
  <si>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</si>
  <si>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</si>
  <si>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</si>
  <si>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</si>
  <si>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</si>
  <si>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</si>
  <si>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</si>
  <si>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</si>
  <si>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</si>
  <si>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</si>
  <si>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</si>
  <si>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</si>
  <si>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</si>
  <si>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</si>
  <si>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</si>
  <si>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</si>
  <si>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</si>
  <si>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</si>
  <si>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</si>
  <si>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</si>
  <si>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</si>
  <si>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</si>
  <si>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</si>
  <si>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</si>
  <si>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</si>
  <si>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</si>
  <si>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</si>
  <si>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</si>
  <si>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</si>
  <si>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</si>
  <si>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</si>
  <si>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</si>
  <si>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</si>
  <si>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</si>
  <si>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</si>
  <si>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</si>
  <si>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</si>
  <si>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</si>
  <si>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</si>
  <si>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</si>
  <si>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</si>
  <si>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</si>
  <si>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</si>
  <si>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</si>
  <si>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</si>
  <si>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</si>
  <si>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</si>
  <si>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</si>
  <si>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</si>
  <si>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</si>
  <si>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</si>
  <si>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</si>
  <si>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</si>
  <si>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</si>
  <si>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</si>
  <si>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</si>
  <si>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</si>
  <si>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</si>
  <si>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</si>
  <si>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</si>
  <si>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</si>
  <si>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</si>
  <si>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</si>
  <si>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</si>
  <si>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</si>
  <si>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</si>
  <si>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</si>
  <si>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</si>
  <si>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</si>
  <si>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</si>
  <si>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</si>
  <si>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</si>
  <si>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</si>
  <si>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</si>
  <si>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</si>
  <si>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</si>
  <si>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</si>
  <si>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</si>
  <si>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</si>
  <si>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</si>
  <si>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</si>
  <si>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</si>
  <si>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</si>
  <si>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</si>
  <si>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</si>
  <si>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</si>
  <si>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</si>
  <si>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</si>
  <si>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</si>
  <si>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</si>
  <si>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</si>
  <si>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</si>
  <si>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</si>
  <si>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</si>
  <si>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</si>
  <si>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</si>
  <si>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</si>
  <si>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</si>
  <si>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</si>
  <si>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</si>
  <si>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</si>
  <si>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</si>
  <si>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</si>
  <si>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</si>
  <si>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</si>
  <si>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</si>
  <si>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</si>
  <si>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</si>
  <si>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</si>
  <si>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</si>
  <si>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</si>
  <si>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</si>
  <si>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</si>
  <si>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</si>
  <si>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</si>
  <si>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</si>
  <si>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</si>
  <si>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</si>
  <si>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</si>
  <si>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</si>
  <si>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</si>
  <si>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</si>
  <si>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</si>
  <si>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</si>
  <si>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</si>
  <si>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</si>
  <si>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</si>
  <si>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</si>
  <si>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</si>
  <si>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</si>
  <si>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</si>
  <si>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</si>
  <si>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</si>
  <si>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</si>
  <si>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</si>
  <si>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</si>
  <si>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</si>
  <si>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</si>
  <si>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</si>
  <si>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</si>
  <si>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</si>
  <si>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</si>
  <si>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</si>
  <si>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</si>
  <si>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</si>
  <si>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</si>
  <si>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</si>
  <si>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</si>
  <si>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</si>
  <si>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</si>
  <si>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</si>
  <si>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</si>
  <si>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</si>
  <si>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</si>
  <si>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</si>
  <si>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</si>
  <si>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</si>
  <si>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</si>
  <si>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</si>
  <si>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</si>
  <si>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</si>
  <si>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</si>
  <si>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</si>
  <si>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</si>
  <si>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</si>
  <si>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</si>
  <si>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</si>
  <si>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</si>
  <si>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</si>
  <si>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</si>
  <si>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</si>
  <si>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</si>
  <si>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</si>
  <si>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</si>
  <si>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</si>
  <si>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</si>
  <si>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</si>
  <si>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</si>
  <si>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</si>
  <si>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</si>
  <si>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</si>
  <si>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</si>
  <si>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</si>
  <si>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</si>
  <si>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</si>
  <si>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</si>
  <si>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</si>
  <si>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</si>
  <si>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</si>
  <si>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</si>
  <si>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</si>
  <si>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</si>
  <si>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</si>
  <si>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</si>
  <si>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</si>
  <si>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</si>
  <si>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</si>
  <si>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</si>
  <si>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</si>
  <si>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</si>
  <si>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</si>
  <si>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</si>
  <si>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</si>
  <si>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</si>
  <si>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</si>
  <si>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</si>
  <si>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</si>
  <si>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</si>
  <si>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</si>
  <si>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</si>
  <si>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</si>
  <si>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</si>
  <si>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</si>
  <si>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</si>
  <si>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</si>
  <si>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</si>
  <si>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</si>
  <si>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</si>
  <si>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</si>
  <si>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</si>
  <si>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</si>
  <si>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</si>
  <si>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</si>
  <si>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</si>
  <si>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</si>
  <si>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</si>
  <si>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</si>
  <si>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</si>
  <si>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</si>
  <si>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</si>
  <si>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</si>
  <si>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</si>
  <si>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</si>
  <si>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</si>
  <si>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</si>
  <si>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</si>
  <si>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</si>
  <si>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</si>
  <si>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</si>
  <si>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</si>
  <si>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</si>
  <si>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</si>
  <si>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</si>
  <si>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</si>
  <si>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</si>
  <si>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</si>
  <si>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</si>
  <si>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</si>
  <si>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</si>
  <si>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</si>
  <si>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</si>
  <si>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</si>
  <si>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</si>
  <si>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</si>
  <si>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</si>
  <si>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</si>
  <si>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</si>
  <si>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</si>
  <si>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</si>
  <si>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</si>
  <si>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</si>
  <si>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</si>
  <si>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</si>
  <si>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</si>
  <si>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</si>
  <si>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</si>
  <si>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</si>
  <si>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</si>
  <si>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</si>
  <si>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</si>
  <si>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</si>
  <si>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</si>
  <si>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</si>
  <si>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</si>
  <si>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</si>
  <si>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</si>
  <si>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</si>
  <si>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</si>
  <si>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</si>
  <si>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</si>
  <si>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</si>
  <si>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</si>
  <si>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</si>
  <si>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</si>
  <si>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</si>
  <si>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</si>
  <si>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</si>
  <si>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</si>
  <si>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</si>
  <si>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</si>
  <si>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</si>
  <si>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</si>
  <si>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</si>
  <si>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</si>
  <si>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</si>
  <si>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</si>
  <si>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</si>
  <si>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</si>
  <si>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</si>
  <si>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</si>
  <si>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</si>
  <si>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</si>
  <si>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</si>
  <si>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</si>
  <si>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</si>
  <si>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</si>
  <si>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</si>
  <si>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</si>
  <si>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</si>
  <si>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</si>
  <si>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</si>
  <si>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</si>
  <si>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</si>
  <si>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</si>
  <si>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</si>
  <si>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</si>
  <si>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</si>
  <si>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</si>
  <si>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</si>
  <si>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</si>
  <si>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</si>
  <si>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</si>
  <si>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</si>
  <si>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</si>
  <si>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</si>
  <si>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</si>
  <si>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</si>
  <si>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</si>
  <si>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</si>
  <si>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</si>
  <si>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</si>
  <si>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</si>
  <si>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</si>
  <si>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</si>
  <si>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</si>
  <si>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</si>
  <si>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</si>
  <si>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</si>
  <si>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</si>
  <si>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</si>
  <si>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</si>
  <si>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</si>
  <si>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</si>
  <si>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</si>
  <si>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</si>
  <si>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</si>
  <si>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</si>
  <si>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</si>
  <si>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</si>
  <si>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</si>
  <si>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</si>
  <si>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</si>
  <si>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</si>
  <si>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</si>
  <si>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</si>
  <si>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</si>
  <si>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</si>
  <si>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</si>
  <si>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</si>
  <si>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</si>
  <si>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</si>
  <si>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</si>
  <si>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</si>
  <si>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</si>
  <si>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</si>
  <si>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</si>
  <si>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</si>
  <si>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</si>
  <si>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</si>
  <si>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</si>
  <si>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</si>
  <si>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</si>
  <si>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</si>
  <si>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</si>
  <si>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</si>
  <si>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</si>
  <si>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</si>
  <si>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</si>
  <si>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</si>
  <si>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</si>
  <si>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</si>
  <si>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</si>
  <si>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</si>
  <si>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</si>
  <si>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</si>
  <si>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</si>
  <si>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</si>
  <si>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</si>
  <si>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</si>
  <si>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</si>
  <si>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</si>
  <si>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</si>
  <si>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</si>
  <si>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</si>
  <si>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</si>
  <si>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</si>
  <si>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</si>
  <si>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</si>
  <si>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</si>
  <si>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</si>
  <si>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</si>
  <si>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</si>
  <si>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</si>
  <si>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</si>
  <si>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</si>
  <si>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</si>
  <si>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</si>
  <si>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</si>
  <si>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</si>
  <si>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</si>
  <si>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</si>
  <si>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</si>
  <si>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</si>
  <si>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</si>
  <si>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</si>
  <si>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</si>
  <si>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</si>
  <si>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</si>
  <si>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</si>
  <si>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</si>
  <si>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</si>
  <si>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</si>
  <si>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</si>
  <si>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</si>
  <si>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</si>
  <si>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</si>
  <si>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</si>
  <si>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</si>
  <si>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</si>
  <si>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</si>
  <si>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</si>
  <si>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</si>
  <si>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</si>
  <si>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</si>
  <si>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</si>
  <si>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</si>
  <si>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</si>
  <si>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</si>
  <si>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</si>
  <si>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</si>
  <si>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</si>
  <si>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</si>
  <si>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</si>
  <si>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</si>
  <si>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</si>
  <si>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</si>
  <si>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</si>
  <si>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</si>
  <si>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</si>
  <si>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</si>
  <si>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</si>
  <si>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</si>
  <si>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</si>
  <si>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</si>
  <si>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</si>
  <si>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</si>
  <si>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</si>
  <si>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</si>
  <si>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</si>
  <si>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</si>
  <si>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</si>
  <si>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</si>
  <si>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</si>
  <si>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</si>
  <si>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</si>
  <si>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</si>
  <si>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</si>
  <si>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</si>
  <si>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</si>
  <si>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</si>
  <si>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</si>
  <si>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</si>
  <si>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</si>
  <si>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</si>
  <si>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</si>
  <si>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</si>
  <si>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</si>
  <si>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</si>
  <si>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</si>
  <si>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</si>
  <si>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</si>
  <si>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</si>
  <si>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</si>
  <si>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</si>
  <si>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</si>
  <si>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</si>
  <si>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</si>
  <si>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</si>
  <si>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</si>
  <si>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</si>
  <si>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</si>
  <si>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</si>
  <si>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</si>
  <si>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</si>
  <si>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</si>
  <si>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</si>
  <si>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</si>
  <si>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</si>
  <si>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</si>
  <si>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</si>
  <si>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</si>
  <si>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</si>
  <si>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</si>
  <si>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</si>
  <si>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</si>
  <si>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</si>
  <si>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</si>
  <si>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</si>
  <si>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</si>
  <si>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</si>
  <si>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</si>
  <si>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</si>
  <si>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</si>
  <si>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</si>
  <si>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</si>
  <si>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</si>
  <si>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</si>
  <si>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</si>
  <si>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</si>
  <si>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</si>
  <si>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</si>
  <si>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</si>
  <si>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</si>
  <si>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</si>
  <si>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</si>
  <si>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</si>
  <si>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</si>
  <si>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</si>
  <si>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</si>
  <si>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</si>
  <si>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</si>
  <si>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</si>
  <si>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</si>
  <si>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</si>
  <si>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</si>
  <si>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</si>
  <si>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</si>
  <si>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</si>
  <si>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</si>
  <si>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</si>
  <si>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</si>
  <si>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</si>
  <si>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</si>
  <si>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</si>
  <si>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</si>
  <si>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</si>
  <si>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</si>
  <si>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</si>
  <si>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</si>
  <si>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</si>
  <si>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</si>
  <si>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</si>
  <si>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</si>
  <si>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</si>
  <si>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</si>
  <si>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</si>
  <si>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</si>
  <si>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</si>
  <si>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</si>
  <si>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</si>
  <si>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</si>
  <si>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</si>
  <si>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</si>
  <si>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</si>
  <si>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</si>
  <si>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</si>
  <si>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</si>
  <si>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</si>
  <si>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</si>
  <si>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</si>
  <si>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</si>
  <si>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</si>
  <si>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</si>
  <si>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</si>
  <si>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</si>
  <si>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</si>
  <si>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</si>
  <si>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</si>
  <si>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</si>
  <si>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</si>
  <si>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</si>
  <si>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</si>
  <si>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</si>
  <si>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</si>
  <si>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</si>
  <si>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</si>
  <si>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</si>
  <si>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</si>
  <si>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</si>
  <si>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</si>
  <si>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</si>
  <si>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</si>
  <si>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</si>
  <si>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</si>
  <si>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</si>
  <si>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</si>
  <si>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</si>
  <si>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</si>
  <si>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</si>
  <si>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</si>
  <si>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</si>
  <si>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</si>
  <si>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</si>
  <si>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</si>
  <si>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</si>
  <si>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</si>
  <si>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</si>
  <si>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</si>
  <si>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</si>
  <si>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</si>
  <si>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</si>
  <si>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</si>
  <si>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</si>
  <si>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</si>
  <si>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</si>
  <si>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</si>
  <si>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</si>
  <si>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</si>
  <si>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</si>
  <si>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</si>
  <si>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</si>
  <si>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</si>
  <si>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</si>
  <si>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</si>
  <si>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</si>
  <si>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</si>
  <si>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</si>
  <si>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</si>
  <si>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</si>
  <si>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</si>
  <si>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</si>
  <si>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</si>
  <si>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</si>
  <si>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</si>
  <si>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</si>
  <si>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</si>
  <si>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</si>
  <si>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</si>
  <si>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</si>
  <si>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</si>
  <si>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</si>
  <si>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</si>
  <si>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</si>
  <si>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</si>
  <si>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</si>
  <si>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</si>
  <si>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</si>
  <si>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</si>
  <si>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</si>
  <si>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</si>
  <si>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</si>
  <si>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</si>
  <si>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</si>
  <si>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</si>
  <si>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</si>
  <si>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</si>
  <si>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</si>
  <si>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</si>
  <si>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</si>
  <si>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</si>
  <si>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</si>
  <si>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</si>
  <si>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</si>
  <si>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</si>
  <si>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</si>
  <si>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</si>
  <si>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</si>
  <si>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</si>
  <si>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</si>
  <si>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</si>
  <si>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</si>
  <si>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</si>
  <si>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</si>
  <si>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</si>
  <si>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</si>
  <si>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</si>
  <si>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</si>
  <si>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</si>
  <si>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</si>
  <si>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</si>
  <si>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</si>
  <si>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</si>
  <si>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</si>
  <si>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</si>
  <si>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</si>
  <si>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</si>
  <si>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</si>
  <si>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</si>
  <si>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</si>
  <si>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</si>
  <si>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</si>
  <si>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</si>
  <si>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</si>
  <si>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</si>
  <si>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</si>
  <si>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</si>
  <si>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</si>
  <si>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</si>
  <si>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</si>
  <si>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</si>
  <si>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</si>
  <si>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</si>
  <si>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</si>
  <si>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</si>
  <si>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</si>
  <si>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</si>
  <si>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</si>
  <si>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</si>
  <si>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</si>
  <si>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</si>
  <si>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</si>
  <si>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</si>
  <si>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</si>
  <si>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</si>
  <si>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</si>
  <si>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</si>
  <si>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</si>
  <si>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</si>
  <si>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</si>
  <si>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</si>
  <si>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</si>
  <si>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</si>
  <si>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</si>
  <si>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</si>
  <si>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</si>
  <si>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</si>
  <si>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</si>
  <si>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</si>
  <si>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</si>
  <si>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</si>
  <si>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</si>
  <si>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</si>
  <si>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</si>
  <si>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</si>
  <si>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</si>
  <si>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</si>
  <si>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</si>
  <si>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</si>
  <si>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</si>
  <si>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</si>
  <si>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</si>
  <si>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</si>
  <si>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</si>
  <si>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</si>
  <si>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</si>
  <si>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</si>
  <si>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</si>
  <si>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</si>
  <si>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</si>
  <si>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</si>
  <si>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</si>
  <si>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</si>
  <si>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</si>
  <si>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</si>
  <si>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</si>
  <si>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</si>
  <si>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</si>
  <si>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</si>
  <si>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</si>
  <si>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</si>
  <si>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</si>
  <si>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</si>
  <si>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</si>
  <si>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</si>
  <si>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</si>
  <si>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</si>
  <si>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</si>
  <si>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</si>
  <si>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</si>
  <si>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</si>
  <si>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</si>
  <si>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</si>
  <si>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</si>
  <si>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</si>
  <si>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</si>
  <si>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</si>
  <si>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</si>
  <si>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</si>
  <si>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</si>
  <si>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</si>
  <si>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</si>
  <si>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</si>
  <si>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</si>
  <si>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</si>
  <si>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</si>
  <si>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</si>
  <si>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</si>
  <si>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</si>
  <si>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</si>
  <si>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</si>
  <si>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</si>
  <si>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</si>
  <si>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</si>
  <si>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</si>
  <si>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</si>
  <si>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</si>
  <si>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</si>
  <si>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</si>
  <si>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</si>
  <si>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</si>
  <si>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</si>
  <si>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</si>
  <si>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</si>
  <si>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</si>
  <si>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</si>
  <si>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</si>
  <si>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</si>
  <si>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</si>
  <si>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</si>
  <si>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</si>
  <si>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</si>
  <si>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</si>
  <si>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</si>
  <si>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</si>
  <si>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</si>
  <si>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</si>
  <si>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</si>
  <si>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</si>
  <si>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</si>
  <si>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</si>
  <si>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</si>
  <si>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</si>
  <si>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</si>
  <si>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</si>
  <si>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</si>
  <si>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</si>
  <si>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</si>
  <si>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</si>
  <si>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</si>
  <si>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</si>
  <si>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</si>
  <si>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</si>
  <si>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</si>
  <si>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</si>
  <si>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</si>
  <si>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</si>
  <si>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</si>
  <si>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</si>
  <si>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</si>
  <si>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</si>
  <si>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</si>
  <si>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</si>
  <si>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</si>
  <si>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</si>
  <si>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</si>
  <si>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</si>
  <si>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</si>
  <si>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</si>
  <si>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</si>
  <si>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</si>
  <si>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</si>
  <si>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</si>
  <si>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</si>
  <si>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</si>
  <si>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</si>
  <si>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</si>
  <si>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</si>
  <si>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</si>
  <si>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</si>
  <si>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</si>
  <si>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</si>
  <si>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</si>
  <si>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</si>
  <si>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</si>
  <si>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</si>
  <si>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</si>
  <si>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</si>
  <si>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</si>
  <si>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</si>
  <si>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</si>
  <si>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</si>
  <si>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</si>
  <si>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</si>
  <si>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</si>
  <si>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</si>
  <si>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</si>
  <si>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</si>
  <si>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</si>
  <si>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</si>
  <si>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</si>
  <si>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</si>
  <si>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</si>
  <si>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</si>
  <si>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</si>
  <si>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</si>
  <si>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</si>
  <si>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</si>
  <si>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</si>
  <si>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</si>
  <si>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</si>
  <si>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</si>
  <si>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</si>
  <si>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</si>
  <si>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</si>
  <si>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</si>
  <si>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</si>
  <si>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</si>
  <si>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</si>
  <si>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</si>
  <si>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</si>
  <si>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</si>
  <si>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</si>
  <si>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</si>
  <si>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</si>
  <si>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</si>
  <si>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</si>
  <si>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</si>
  <si>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</si>
  <si>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</si>
  <si>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</si>
  <si>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</si>
  <si>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</si>
  <si>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</si>
  <si>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</si>
  <si>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</si>
  <si>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</si>
  <si>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</si>
  <si>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</si>
  <si>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</si>
  <si>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</si>
  <si>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</si>
  <si>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</si>
  <si>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</si>
  <si>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</si>
  <si>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</si>
  <si>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</si>
  <si>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</si>
  <si>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</si>
  <si>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</si>
  <si>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</si>
  <si>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</si>
  <si>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</si>
  <si>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</si>
  <si>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</si>
  <si>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</si>
  <si>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</si>
  <si>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</si>
  <si>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</si>
  <si>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</si>
  <si>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</si>
  <si>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</si>
  <si>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</si>
  <si>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</si>
  <si>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</si>
  <si>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</si>
  <si>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</si>
  <si>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</si>
  <si>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</si>
  <si>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</si>
  <si>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</si>
  <si>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</si>
  <si>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</si>
  <si>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</si>
  <si>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</si>
  <si>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</si>
  <si>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</si>
  <si>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</si>
  <si>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</si>
  <si>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</si>
  <si>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</si>
  <si>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</si>
  <si>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</si>
  <si>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</si>
  <si>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</si>
  <si>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</si>
  <si>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</si>
  <si>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</si>
  <si>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</si>
  <si>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</si>
  <si>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</si>
  <si>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</si>
  <si>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</si>
  <si>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</si>
  <si>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</si>
  <si>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</si>
  <si>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</si>
  <si>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</si>
  <si>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</si>
  <si>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</si>
  <si>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</si>
  <si>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</si>
  <si>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</si>
  <si>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</si>
  <si>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</si>
  <si>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</si>
  <si>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</si>
  <si>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</si>
  <si>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</si>
  <si>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</si>
  <si>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</si>
  <si>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</si>
  <si>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</si>
  <si>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</si>
  <si>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</si>
  <si>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</si>
  <si>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</si>
  <si>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</si>
  <si>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</si>
  <si>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</si>
  <si>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</si>
  <si>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</si>
  <si>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</si>
  <si>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</si>
  <si>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</si>
  <si>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</si>
  <si>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</si>
  <si>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</si>
  <si>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</si>
  <si>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</si>
  <si>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</si>
  <si>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</si>
  <si>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</si>
  <si>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</si>
  <si>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</si>
  <si>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</si>
  <si>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</si>
  <si>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</si>
  <si>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</si>
  <si>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</si>
  <si>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</si>
  <si>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</si>
  <si>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</si>
  <si>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</si>
  <si>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</si>
  <si>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</si>
  <si>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</si>
  <si>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</si>
  <si>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</si>
  <si>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</si>
  <si>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</si>
  <si>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</si>
  <si>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</si>
  <si>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</si>
  <si>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</si>
  <si>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</si>
  <si>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</si>
  <si>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</si>
  <si>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</si>
  <si>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</si>
  <si>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</si>
  <si>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</si>
  <si>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</si>
  <si>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</si>
  <si>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</si>
  <si>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</si>
  <si>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</si>
  <si>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</si>
  <si>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</si>
  <si>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</si>
  <si>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</si>
  <si>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</si>
  <si>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</si>
  <si>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</si>
  <si>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</si>
  <si>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</si>
  <si>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</si>
  <si>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</si>
  <si>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</si>
  <si>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</si>
  <si>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</si>
  <si>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</si>
  <si>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</si>
  <si>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</si>
  <si>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</si>
  <si>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</si>
  <si>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</si>
  <si>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</si>
  <si>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</si>
  <si>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</si>
  <si>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</si>
  <si>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</si>
  <si>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</si>
  <si>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</si>
  <si>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</si>
  <si>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</si>
  <si>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</si>
  <si>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</si>
  <si>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</si>
  <si>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</si>
  <si>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</si>
  <si>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</si>
  <si>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</si>
  <si>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</si>
  <si>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</si>
  <si>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</si>
  <si>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</si>
  <si>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</si>
  <si>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</si>
  <si>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</si>
  <si>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</si>
  <si>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</si>
  <si>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</si>
  <si>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</si>
  <si>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</si>
  <si>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</si>
  <si>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</si>
  <si>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</si>
  <si>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</si>
  <si>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</si>
  <si>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</si>
  <si>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</si>
  <si>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</si>
  <si>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</si>
  <si>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</si>
  <si>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</si>
  <si>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</si>
  <si>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</si>
  <si>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</si>
  <si>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</si>
  <si>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</si>
  <si>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</si>
  <si>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</si>
  <si>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</si>
  <si>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</si>
  <si>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</si>
  <si>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</si>
  <si>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</si>
  <si>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</si>
  <si>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</si>
  <si>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</si>
  <si>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</si>
  <si>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</si>
  <si>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</si>
  <si>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</si>
  <si>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</si>
  <si>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</si>
  <si>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</si>
  <si>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</si>
  <si>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</si>
  <si>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</si>
  <si>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</si>
  <si>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</si>
  <si>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</si>
  <si>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</si>
  <si>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</si>
  <si>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</si>
  <si>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</si>
  <si>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</si>
  <si>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</si>
  <si>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</si>
  <si>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</si>
  <si>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</si>
  <si>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</si>
  <si>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</si>
  <si>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</si>
  <si>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</si>
  <si>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</si>
  <si>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</si>
  <si>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</si>
  <si>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</si>
  <si>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</si>
  <si>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</si>
  <si>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</si>
  <si>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</si>
  <si>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</si>
  <si>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</si>
  <si>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</si>
  <si>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</si>
  <si>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</si>
  <si>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</si>
  <si>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</si>
  <si>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</si>
  <si>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</si>
  <si>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</si>
  <si>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</si>
  <si>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</si>
  <si>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</si>
  <si>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</si>
  <si>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</si>
  <si>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</si>
  <si>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</si>
  <si>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</si>
  <si>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</si>
  <si>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</si>
  <si>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</si>
  <si>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</si>
  <si>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</si>
  <si>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</si>
  <si>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</si>
  <si>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</si>
  <si>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</si>
  <si>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</si>
  <si>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</si>
  <si>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</si>
  <si>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</si>
  <si>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</si>
  <si>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</si>
  <si>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</si>
  <si>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</si>
  <si>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</si>
  <si>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</si>
  <si>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</si>
  <si>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</si>
  <si>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</si>
  <si>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</si>
  <si>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</si>
  <si>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</si>
  <si>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</si>
  <si>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</si>
  <si>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</si>
  <si>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</si>
  <si>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</si>
  <si>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</si>
  <si>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</si>
  <si>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</si>
  <si>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</si>
  <si>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</si>
  <si>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</si>
  <si>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</si>
  <si>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</si>
  <si>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</si>
  <si>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</si>
  <si>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</si>
  <si>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</si>
  <si>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</si>
  <si>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</si>
  <si>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</si>
  <si>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</si>
  <si>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</si>
  <si>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</si>
  <si>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</si>
  <si>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</si>
  <si>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</si>
  <si>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</si>
  <si>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</si>
  <si>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</si>
  <si>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</si>
  <si>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</si>
  <si>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</si>
  <si>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</si>
  <si>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</si>
  <si>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</si>
  <si>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</si>
  <si>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</si>
  <si>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</si>
  <si>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</si>
  <si>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</si>
  <si>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</si>
  <si>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</si>
  <si>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</si>
  <si>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</si>
  <si>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</si>
  <si>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</si>
  <si>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</si>
  <si>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</si>
  <si>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</si>
  <si>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</si>
  <si>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</si>
  <si>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</si>
  <si>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</si>
  <si>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</si>
  <si>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</si>
  <si>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</si>
  <si>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</si>
  <si>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</si>
  <si>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</si>
  <si>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</si>
  <si>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</si>
  <si>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</si>
  <si>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</si>
  <si>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</si>
  <si>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</si>
  <si>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</si>
  <si>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</si>
  <si>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</si>
  <si>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</si>
  <si>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</si>
  <si>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</si>
  <si>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</si>
  <si>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</si>
  <si>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</si>
  <si>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</si>
  <si>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</si>
  <si>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</si>
  <si>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</si>
  <si>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</si>
  <si>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</si>
  <si>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</si>
  <si>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</si>
  <si>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</si>
  <si>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</si>
  <si>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</si>
  <si>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</si>
  <si>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</si>
  <si>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</si>
  <si>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</si>
  <si>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</si>
  <si>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</si>
  <si>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</si>
  <si>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</si>
  <si>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</si>
  <si>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</si>
  <si>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</si>
  <si>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</si>
  <si>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</si>
  <si>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</si>
  <si>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</si>
  <si>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</si>
  <si>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</si>
  <si>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</si>
  <si>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</si>
  <si>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</si>
  <si>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</si>
  <si>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</si>
  <si>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</si>
  <si>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</si>
  <si>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</si>
  <si>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</si>
  <si>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</si>
  <si>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</si>
  <si>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</si>
  <si>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</si>
  <si>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</si>
  <si>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</si>
  <si>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</si>
  <si>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</si>
  <si>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</si>
  <si>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</si>
  <si>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</si>
  <si>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</si>
  <si>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</si>
  <si>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</si>
  <si>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</si>
  <si>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</si>
  <si>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</si>
  <si>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</si>
  <si>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</si>
  <si>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</si>
  <si>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</si>
  <si>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</si>
  <si>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</si>
  <si>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</si>
  <si>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</si>
  <si>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</si>
  <si>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</si>
  <si>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</si>
  <si>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</si>
  <si>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</si>
  <si>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</si>
  <si>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</si>
  <si>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</si>
  <si>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</si>
  <si>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</si>
  <si>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</si>
  <si>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</si>
  <si>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</si>
  <si>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</si>
  <si>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</si>
  <si>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</si>
  <si>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</si>
  <si>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</si>
  <si>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</si>
  <si>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</si>
  <si>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</si>
  <si>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</si>
  <si>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</si>
  <si>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</si>
  <si>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</si>
  <si>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</si>
  <si>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</si>
  <si>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</si>
  <si>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</si>
  <si>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</si>
  <si>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</si>
  <si>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</si>
  <si>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</si>
  <si>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</si>
  <si>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</si>
  <si>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</si>
  <si>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</si>
  <si>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</si>
  <si>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</si>
  <si>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</si>
  <si>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</si>
  <si>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</si>
  <si>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</si>
  <si>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</si>
  <si>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</si>
  <si>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</si>
  <si>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</si>
  <si>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</si>
  <si>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</si>
  <si>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</si>
  <si>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</si>
  <si>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</si>
  <si>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</si>
  <si>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</si>
  <si>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</si>
  <si>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</si>
  <si>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</si>
  <si>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</si>
  <si>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</si>
  <si>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</si>
  <si>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</si>
  <si>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</si>
  <si>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</si>
  <si>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</si>
  <si>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</si>
  <si>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</si>
  <si>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</si>
  <si>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</si>
  <si>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</si>
  <si>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</si>
  <si>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</si>
  <si>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</si>
  <si>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</si>
  <si>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</si>
  <si>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</si>
  <si>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</si>
  <si>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</si>
  <si>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</si>
  <si>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</si>
  <si>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</si>
  <si>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</si>
  <si>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</si>
  <si>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</si>
  <si>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</si>
  <si>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</si>
  <si>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</si>
  <si>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</si>
  <si>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</si>
  <si>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</si>
  <si>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</si>
  <si>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</si>
  <si>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</si>
  <si>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</si>
  <si>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</si>
  <si>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</si>
  <si>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</si>
  <si>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</si>
  <si>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</si>
  <si>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</si>
  <si>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</si>
  <si>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</si>
  <si>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</si>
  <si>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</si>
  <si>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</si>
  <si>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</si>
  <si>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</si>
  <si>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</si>
  <si>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</si>
  <si>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</si>
  <si>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</si>
  <si>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</si>
  <si>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</si>
  <si>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</si>
  <si>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</si>
  <si>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</si>
  <si>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</si>
  <si>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</si>
  <si>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</si>
  <si>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</si>
  <si>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</si>
  <si>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</si>
  <si>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</si>
  <si>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</si>
  <si>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</si>
  <si>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</si>
  <si>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</si>
  <si>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</si>
  <si>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</si>
  <si>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</si>
  <si>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</si>
  <si>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</si>
  <si>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</si>
  <si>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</si>
  <si>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</si>
  <si>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</si>
  <si>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</si>
  <si>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</si>
  <si>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</si>
  <si>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</si>
  <si>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</si>
  <si>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</si>
  <si>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</si>
  <si>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</si>
  <si>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</si>
  <si>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</si>
  <si>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</si>
  <si>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</si>
  <si>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</si>
  <si>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</si>
  <si>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</si>
  <si>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</si>
  <si>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</si>
  <si>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</si>
  <si>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</si>
  <si>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</si>
  <si>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</si>
  <si>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</si>
  <si>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</si>
  <si>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</si>
  <si>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</si>
  <si>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</si>
  <si>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</si>
  <si>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</si>
  <si>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</si>
  <si>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</si>
  <si>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</si>
  <si>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</si>
  <si>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</si>
  <si>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</si>
  <si>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</si>
  <si>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</si>
  <si>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</si>
  <si>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</si>
  <si>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</si>
  <si>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</si>
  <si>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</si>
  <si>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</si>
  <si>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</si>
  <si>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</si>
  <si>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</si>
  <si>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</si>
  <si>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</si>
  <si>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</si>
  <si>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</si>
  <si>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</si>
  <si>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</si>
  <si>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</si>
  <si>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</si>
  <si>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</si>
  <si>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</si>
  <si>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</si>
  <si>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</si>
  <si>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</si>
  <si>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</si>
  <si>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</si>
  <si>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</si>
  <si>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</si>
  <si>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</si>
  <si>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</si>
  <si>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</si>
  <si>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</si>
  <si>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</si>
  <si>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</si>
  <si>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</si>
  <si>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</si>
  <si>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</si>
  <si>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</si>
  <si>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</si>
  <si>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</si>
  <si>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</si>
  <si>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</si>
  <si>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</si>
  <si>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</si>
  <si>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</si>
  <si>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</si>
  <si>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</si>
  <si>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</si>
  <si>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</si>
  <si>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</si>
  <si>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</si>
  <si>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</si>
  <si>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</si>
  <si>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</si>
  <si>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</si>
  <si>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</si>
  <si>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</si>
  <si>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</si>
  <si>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</si>
  <si>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</si>
  <si>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</si>
  <si>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</si>
  <si>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</si>
  <si>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</si>
  <si>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</si>
  <si>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</si>
  <si>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</si>
  <si>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</si>
  <si>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</si>
  <si>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</si>
  <si>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</si>
  <si>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</si>
  <si>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</si>
  <si>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</si>
  <si>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</si>
  <si>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</si>
  <si>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</si>
  <si>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</si>
  <si>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</si>
  <si>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</si>
  <si>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</si>
  <si>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</si>
  <si>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</si>
  <si>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</si>
  <si>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</si>
  <si>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</si>
  <si>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</si>
  <si>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</si>
  <si>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</si>
  <si>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</si>
  <si>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</si>
  <si>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</si>
  <si>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</si>
  <si>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</si>
  <si>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</si>
  <si>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</si>
  <si>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</si>
  <si>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</si>
  <si>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</si>
  <si>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</si>
  <si>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</si>
  <si>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</si>
  <si>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</si>
  <si>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</si>
  <si>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</si>
  <si>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</si>
  <si>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</si>
  <si>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</si>
  <si>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</si>
  <si>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</si>
  <si>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</si>
  <si>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</si>
  <si>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</si>
  <si>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</si>
  <si>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</si>
  <si>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</si>
  <si>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</si>
  <si>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</si>
  <si>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</si>
  <si>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</si>
  <si>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</si>
  <si>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</si>
  <si>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</si>
  <si>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</si>
  <si>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</si>
  <si>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</si>
  <si>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</si>
  <si>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</si>
  <si>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</si>
  <si>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</si>
  <si>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</si>
  <si>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</si>
  <si>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</si>
  <si>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</si>
  <si>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</si>
  <si>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</si>
  <si>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</si>
  <si>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</si>
  <si>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</si>
  <si>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</si>
  <si>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</si>
  <si>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</si>
  <si>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</si>
  <si>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</si>
  <si>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</si>
  <si>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</si>
  <si>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</si>
  <si>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</si>
  <si>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</si>
  <si>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</si>
  <si>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</si>
  <si>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</si>
  <si>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</si>
  <si>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</si>
  <si>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</si>
  <si>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</si>
  <si>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</si>
  <si>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</si>
  <si>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</si>
  <si>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</si>
  <si>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</si>
  <si>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</si>
  <si>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</si>
  <si>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</si>
  <si>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</si>
  <si>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</si>
  <si>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</si>
  <si>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</si>
  <si>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</si>
  <si>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</si>
  <si>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</si>
  <si>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</si>
  <si>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</si>
  <si>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</si>
  <si>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</si>
  <si>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</si>
  <si>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</si>
  <si>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</si>
  <si>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</si>
  <si>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</si>
  <si>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</si>
  <si>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</si>
  <si>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</si>
  <si>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</si>
  <si>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</si>
  <si>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</si>
  <si>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</si>
  <si>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</si>
  <si>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</si>
  <si>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</si>
  <si>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</si>
  <si>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</si>
  <si>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</si>
  <si>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</si>
  <si>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</si>
  <si>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</si>
  <si>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</si>
  <si>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</si>
  <si>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</si>
  <si>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</si>
  <si>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</si>
  <si>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</si>
  <si>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</si>
  <si>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</si>
  <si>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</si>
  <si>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</si>
  <si>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</si>
  <si>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</si>
  <si>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</si>
  <si>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</si>
  <si>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</si>
  <si>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</si>
  <si>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</si>
  <si>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</si>
  <si>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</si>
  <si>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</si>
  <si>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</si>
  <si>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</si>
  <si>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</si>
  <si>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</si>
  <si>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</si>
  <si>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</si>
  <si>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</si>
  <si>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</si>
  <si>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</si>
  <si>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</si>
  <si>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</si>
  <si>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</si>
  <si>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</si>
  <si>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</si>
  <si>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</si>
  <si>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</si>
  <si>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</si>
  <si>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</si>
  <si>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</si>
  <si>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</si>
  <si>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</si>
  <si>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</si>
  <si>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</si>
  <si>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</si>
  <si>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</si>
  <si>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</si>
  <si>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</si>
  <si>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</si>
  <si>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</si>
  <si>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</si>
  <si>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</si>
  <si>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</si>
  <si>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</si>
  <si>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</si>
  <si>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</si>
  <si>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</si>
  <si>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</si>
  <si>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</si>
  <si>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</si>
  <si>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</si>
  <si>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</si>
  <si>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</si>
  <si>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</si>
  <si>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</si>
  <si>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</si>
  <si>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</si>
  <si>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</si>
  <si>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</si>
  <si>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</si>
  <si>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</si>
  <si>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</si>
  <si>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</si>
  <si>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</si>
  <si>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</si>
  <si>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</si>
  <si>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</si>
  <si>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</si>
  <si>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</si>
  <si>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</si>
  <si>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</si>
  <si>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</si>
  <si>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</si>
  <si>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</si>
  <si>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</si>
  <si>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</si>
  <si>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</si>
  <si>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</si>
  <si>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</si>
  <si>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</si>
  <si>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</si>
  <si>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</si>
  <si>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</si>
  <si>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</si>
  <si>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</si>
  <si>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</si>
  <si>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</si>
  <si>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</si>
  <si>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</si>
  <si>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</si>
  <si>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</si>
  <si>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</si>
  <si>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</si>
  <si>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</si>
  <si>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</si>
  <si>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</si>
  <si>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</si>
  <si>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</si>
  <si>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</si>
  <si>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</si>
  <si>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</si>
  <si>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</si>
  <si>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</si>
  <si>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</si>
  <si>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</si>
  <si>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</si>
  <si>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</si>
  <si>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</si>
  <si>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</si>
  <si>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</si>
  <si>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</si>
  <si>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</si>
  <si>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</si>
  <si>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</si>
  <si>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</si>
  <si>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</si>
  <si>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</si>
  <si>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</si>
  <si>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</si>
  <si>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</si>
  <si>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</si>
  <si>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</si>
  <si>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</si>
  <si>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</si>
  <si>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</si>
  <si>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</si>
  <si>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</si>
  <si>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</si>
  <si>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</si>
  <si>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</si>
  <si>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</si>
  <si>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</si>
  <si>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</si>
  <si>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</si>
  <si>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</si>
  <si>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</si>
  <si>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</si>
  <si>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</si>
  <si>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</si>
  <si>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</si>
  <si>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</si>
  <si>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</si>
  <si>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</si>
  <si>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</si>
  <si>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</si>
  <si>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</si>
  <si>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</si>
  <si>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</si>
  <si>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</si>
  <si>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</si>
  <si>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</si>
  <si>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</si>
  <si>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</si>
  <si>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</si>
  <si>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</si>
  <si>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</si>
  <si>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</si>
  <si>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</si>
  <si>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</si>
  <si>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</si>
  <si>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</si>
  <si>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</si>
  <si>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</si>
  <si>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</si>
  <si>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</si>
  <si>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</si>
  <si>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</si>
  <si>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</si>
  <si>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</si>
  <si>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</si>
  <si>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</si>
  <si>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</si>
  <si>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</si>
  <si>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</si>
  <si>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</si>
  <si>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</si>
  <si>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</si>
  <si>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</si>
  <si>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</si>
  <si>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</si>
  <si>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</si>
  <si>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</si>
  <si>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</si>
  <si>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</si>
  <si>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</si>
  <si>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</si>
  <si>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</si>
  <si>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</si>
  <si>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</si>
  <si>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</si>
  <si>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</si>
  <si>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</si>
  <si>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</si>
  <si>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</si>
  <si>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</si>
  <si>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</si>
  <si>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</si>
  <si>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</si>
  <si>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</si>
  <si>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</si>
  <si>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</si>
  <si>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</si>
  <si>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</si>
  <si>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</si>
  <si>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</si>
  <si>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</si>
  <si>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</si>
  <si>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</si>
  <si>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</si>
  <si>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</si>
  <si>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</si>
  <si>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</si>
  <si>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</si>
  <si>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</si>
  <si>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</si>
  <si>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</si>
  <si>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</si>
  <si>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</si>
  <si>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</si>
  <si>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</si>
  <si>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</si>
  <si>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</si>
  <si>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</si>
  <si>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</si>
  <si>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</si>
  <si>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</si>
  <si>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</si>
  <si>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</si>
  <si>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</si>
  <si>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</si>
  <si>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</si>
  <si>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</si>
  <si>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</si>
  <si>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</si>
  <si>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</si>
  <si>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</si>
  <si>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</si>
  <si>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</si>
  <si>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</si>
  <si>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</si>
  <si>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</si>
  <si>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</si>
  <si>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</si>
  <si>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</si>
  <si>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</si>
  <si>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</si>
  <si>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</si>
  <si>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</si>
  <si>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</si>
  <si>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</si>
  <si>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</si>
  <si>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</si>
  <si>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</si>
  <si>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</si>
  <si>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</si>
  <si>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</si>
  <si>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</si>
  <si>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</si>
  <si>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</si>
  <si>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</si>
  <si>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</si>
  <si>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</si>
  <si>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</si>
  <si>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</si>
  <si>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</si>
  <si>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</si>
  <si>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</si>
  <si>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</si>
  <si>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</si>
  <si>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</si>
  <si>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</si>
  <si>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</si>
  <si>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</si>
  <si>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</si>
  <si>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</si>
  <si>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</si>
  <si>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</si>
  <si>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</si>
  <si>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</si>
  <si>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</si>
  <si>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</si>
  <si>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</si>
  <si>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</si>
  <si>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</si>
  <si>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</si>
  <si>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</si>
  <si>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</si>
  <si>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</si>
  <si>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</si>
  <si>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</si>
  <si>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</si>
  <si>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</si>
  <si>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</si>
  <si>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</si>
  <si>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</si>
  <si>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</si>
  <si>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</si>
  <si>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</si>
  <si>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</si>
  <si>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</si>
  <si>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</si>
  <si>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</si>
  <si>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</si>
  <si>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</si>
  <si>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</si>
  <si>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</si>
  <si>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</si>
  <si>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</si>
  <si>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</si>
  <si>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</si>
  <si>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</si>
  <si>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</si>
  <si>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</si>
  <si>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</si>
  <si>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</si>
  <si>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</si>
  <si>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</si>
  <si>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</si>
  <si>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</si>
  <si>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</si>
  <si>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</si>
  <si>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</si>
  <si>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</si>
  <si>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</si>
  <si>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</si>
  <si>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</si>
  <si>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</si>
  <si>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</si>
  <si>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</si>
  <si>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</si>
  <si>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</si>
  <si>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</si>
  <si>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</si>
  <si>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</si>
  <si>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</si>
  <si>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</si>
  <si>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</si>
  <si>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</si>
  <si>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</si>
  <si>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</si>
  <si>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</si>
  <si>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</si>
  <si>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</si>
  <si>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</si>
  <si>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</si>
  <si>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</si>
  <si>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</si>
  <si>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</si>
  <si>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</si>
  <si>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</si>
  <si>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</si>
  <si>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</si>
  <si>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</si>
  <si>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</si>
  <si>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</si>
  <si>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</si>
  <si>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</si>
  <si>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</si>
  <si>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</si>
  <si>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</si>
  <si>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</si>
  <si>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</si>
  <si>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</si>
  <si>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</si>
  <si>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</si>
  <si>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</si>
  <si>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</si>
  <si>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</si>
  <si>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</si>
  <si>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</si>
  <si>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</si>
  <si>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</si>
  <si>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</si>
  <si>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</si>
  <si>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</si>
  <si>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</si>
  <si>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</si>
  <si>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</si>
  <si>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</si>
  <si>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</si>
  <si>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</si>
  <si>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</si>
  <si>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</si>
  <si>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</si>
  <si>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</si>
  <si>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</si>
  <si>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</si>
  <si>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</si>
  <si>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</si>
  <si>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</si>
  <si>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</si>
  <si>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</si>
  <si>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</si>
  <si>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</si>
  <si>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</si>
  <si>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</si>
  <si>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</si>
  <si>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</si>
  <si>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</si>
  <si>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</si>
  <si>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</si>
  <si>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</si>
  <si>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</si>
  <si>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</si>
  <si>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</si>
  <si>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</si>
  <si>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</si>
  <si>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</si>
  <si>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</si>
  <si>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</si>
  <si>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</si>
  <si>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</si>
  <si>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</si>
  <si>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</si>
  <si>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</si>
  <si>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</si>
  <si>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</si>
  <si>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</si>
  <si>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</si>
  <si>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</si>
  <si>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</si>
  <si>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</si>
  <si>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</si>
  <si>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</si>
  <si>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</si>
  <si>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</si>
  <si>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</si>
  <si>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</si>
  <si>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</si>
  <si>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</si>
  <si>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</si>
  <si>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</si>
  <si>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</si>
  <si>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</si>
  <si>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</si>
  <si>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</si>
  <si>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</si>
  <si>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</si>
  <si>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</si>
  <si>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</si>
  <si>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</si>
  <si>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</si>
  <si>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</si>
  <si>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</si>
  <si>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</si>
  <si>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</si>
  <si>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</si>
  <si>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</si>
  <si>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</si>
  <si>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</si>
  <si>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</si>
  <si>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</si>
  <si>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</si>
  <si>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</si>
  <si>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</si>
  <si>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</si>
  <si>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</si>
  <si>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</si>
  <si>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</si>
  <si>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</si>
  <si>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</si>
  <si>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</si>
  <si>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</si>
  <si>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</si>
  <si>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</si>
  <si>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</si>
  <si>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</si>
  <si>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</si>
  <si>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</si>
  <si>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</si>
  <si>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</si>
  <si>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</si>
  <si>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</si>
  <si>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</si>
  <si>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</si>
  <si>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</si>
  <si>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</si>
  <si>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</si>
  <si>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</si>
  <si>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</si>
  <si>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</si>
  <si>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</si>
  <si>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</si>
  <si>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</si>
  <si>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</si>
  <si>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</si>
  <si>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</si>
  <si>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</si>
  <si>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</si>
  <si>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</si>
  <si>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</si>
  <si>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</si>
  <si>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</si>
  <si>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</si>
  <si>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</si>
  <si>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</si>
  <si>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</si>
  <si>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</si>
  <si>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</si>
  <si>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</si>
  <si>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</si>
  <si>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</si>
  <si>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</si>
  <si>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</si>
  <si>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</si>
  <si>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</si>
  <si>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</si>
  <si>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</si>
  <si>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</si>
  <si>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</si>
  <si>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</si>
  <si>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</si>
  <si>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</si>
  <si>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</si>
  <si>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</si>
  <si>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</si>
  <si>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</si>
  <si>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</si>
  <si>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</si>
  <si>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</si>
  <si>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</si>
  <si>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</si>
  <si>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</si>
  <si>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</si>
  <si>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</si>
  <si>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</si>
  <si>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</si>
  <si>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</si>
  <si>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</si>
  <si>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</si>
  <si>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</si>
  <si>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</si>
  <si>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</si>
  <si>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</si>
  <si>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</si>
  <si>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</si>
  <si>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</si>
  <si>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</si>
  <si>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</si>
  <si>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</si>
  <si>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</si>
  <si>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</si>
  <si>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</si>
  <si>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</si>
  <si>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</si>
  <si>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</si>
  <si>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</si>
  <si>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</si>
  <si>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</si>
  <si>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</si>
  <si>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</si>
  <si>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</si>
  <si>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</si>
  <si>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</si>
  <si>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</si>
  <si>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</si>
  <si>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</si>
  <si>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</si>
  <si>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</si>
  <si>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</si>
  <si>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</si>
  <si>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</si>
  <si>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</si>
  <si>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</si>
  <si>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</si>
  <si>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</si>
  <si>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</si>
  <si>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</si>
  <si>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</si>
  <si>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</si>
  <si>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</si>
  <si>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</si>
  <si>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</si>
  <si>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</si>
  <si>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</si>
  <si>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</si>
  <si>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</si>
  <si>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</si>
  <si>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</si>
  <si>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</si>
  <si>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</si>
  <si>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</si>
  <si>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</si>
  <si>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</si>
  <si>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</si>
  <si>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</si>
  <si>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</si>
  <si>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</si>
  <si>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</si>
  <si>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</si>
  <si>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</si>
  <si>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</si>
  <si>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</si>
  <si>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</si>
  <si>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</si>
  <si>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</si>
  <si>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</si>
  <si>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</si>
  <si>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</si>
  <si>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</si>
  <si>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</si>
  <si>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</si>
  <si>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</si>
  <si>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</si>
  <si>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</si>
  <si>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</si>
  <si>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</si>
  <si>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</si>
  <si>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</si>
  <si>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</si>
  <si>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</si>
  <si>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</si>
  <si>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</si>
  <si>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</si>
  <si>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</si>
  <si>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</si>
  <si>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</si>
  <si>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</si>
  <si>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</si>
  <si>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</si>
  <si>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</si>
  <si>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</si>
  <si>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</si>
  <si>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</si>
  <si>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</si>
  <si>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</si>
  <si>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</si>
  <si>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</si>
  <si>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</si>
  <si>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</si>
  <si>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</si>
  <si>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</si>
  <si>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</si>
  <si>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</si>
  <si>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</si>
  <si>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</si>
  <si>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</si>
  <si>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</si>
  <si>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</si>
  <si>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</si>
  <si>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</si>
  <si>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</si>
  <si>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</si>
  <si>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</si>
  <si>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</si>
  <si>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</si>
  <si>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</si>
  <si>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</si>
  <si>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</si>
  <si>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</si>
  <si>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</si>
  <si>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</si>
  <si>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</si>
  <si>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</si>
  <si>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</si>
  <si>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</si>
  <si>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</si>
  <si>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</si>
  <si>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</si>
  <si>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</si>
  <si>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</si>
  <si>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</si>
  <si>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</si>
  <si>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</si>
  <si>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</si>
  <si>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</si>
  <si>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</si>
  <si>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</si>
  <si>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</si>
  <si>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</si>
  <si>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</si>
  <si>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</si>
  <si>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</si>
  <si>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</si>
  <si>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</si>
  <si>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</si>
  <si>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</si>
  <si>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</si>
  <si>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</si>
  <si>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</si>
  <si>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</si>
  <si>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</si>
  <si>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</si>
  <si>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</si>
  <si>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</si>
  <si>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</si>
  <si>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</si>
  <si>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</si>
  <si>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</si>
  <si>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</si>
  <si>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</si>
  <si>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</si>
  <si>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</si>
  <si>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</si>
  <si>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</si>
  <si>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</si>
  <si>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</si>
  <si>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</si>
  <si>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</si>
  <si>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</si>
  <si>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</si>
  <si>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</si>
  <si>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</si>
  <si>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</si>
  <si>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</si>
  <si>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</si>
  <si>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</si>
  <si>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</si>
  <si>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</si>
  <si>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</si>
  <si>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</si>
  <si>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</si>
  <si>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</si>
  <si>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</si>
  <si>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</si>
  <si>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</si>
  <si>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</si>
  <si>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</si>
  <si>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</si>
  <si>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</si>
  <si>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</si>
  <si>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</si>
  <si>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</si>
  <si>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</si>
  <si>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</si>
  <si>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</si>
  <si>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</si>
  <si>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</si>
  <si>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</si>
  <si>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</si>
  <si>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</si>
  <si>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</si>
  <si>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</si>
  <si>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</si>
  <si>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</si>
  <si>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</si>
  <si>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</si>
  <si>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</si>
  <si>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</si>
  <si>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</si>
  <si>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</si>
  <si>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</si>
  <si>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</si>
  <si>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</si>
  <si>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</si>
  <si>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</si>
  <si>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</si>
  <si>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</si>
  <si>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</si>
  <si>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</si>
  <si>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</si>
  <si>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</si>
  <si>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</si>
  <si>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</si>
  <si>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</si>
  <si>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</si>
  <si>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</si>
  <si>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</si>
  <si>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</si>
  <si>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</si>
  <si>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</si>
  <si>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</si>
  <si>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</si>
  <si>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</si>
  <si>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</si>
  <si>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</si>
  <si>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</si>
  <si>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</si>
  <si>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</si>
  <si>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</si>
  <si>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</si>
  <si>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</si>
  <si>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</si>
  <si>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</si>
  <si>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</si>
  <si>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</si>
  <si>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</si>
  <si>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</si>
  <si>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</si>
  <si>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</si>
  <si>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</si>
  <si>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</si>
  <si>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</si>
  <si>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</si>
  <si>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</si>
  <si>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</si>
  <si>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</si>
  <si>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</si>
  <si>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</si>
  <si>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</si>
  <si>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</si>
  <si>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</si>
  <si>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</si>
  <si>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</si>
  <si>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</si>
  <si>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</si>
  <si>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</si>
  <si>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</si>
  <si>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</si>
  <si>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</si>
  <si>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</si>
  <si>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</si>
  <si>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</si>
  <si>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</si>
  <si>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</si>
  <si>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</si>
  <si>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</si>
  <si>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</si>
  <si>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</si>
  <si>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</si>
  <si>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</si>
  <si>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</si>
  <si>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</si>
  <si>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</si>
  <si>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</si>
  <si>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</si>
  <si>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</si>
  <si>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</si>
  <si>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</si>
  <si>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</si>
  <si>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</si>
  <si>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</si>
  <si>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</si>
  <si>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</si>
  <si>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</si>
  <si>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</si>
  <si>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</si>
  <si>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</si>
  <si>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</si>
  <si>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</si>
  <si>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</si>
  <si>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</si>
  <si>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</si>
  <si>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</si>
  <si>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</si>
  <si>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</si>
  <si>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</si>
  <si>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</si>
  <si>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</si>
  <si>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</si>
  <si>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</si>
  <si>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</si>
  <si>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</si>
  <si>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</si>
  <si>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</si>
  <si>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</si>
  <si>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</si>
  <si>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</si>
  <si>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</si>
  <si>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</si>
  <si>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</si>
  <si>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</si>
  <si>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</si>
  <si>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</si>
  <si>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</si>
  <si>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</si>
  <si>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</si>
  <si>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</si>
  <si>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</si>
  <si>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</si>
  <si>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</si>
  <si>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</si>
  <si>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</si>
  <si>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</si>
  <si>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</si>
  <si>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</si>
  <si>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</si>
  <si>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</si>
  <si>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</si>
  <si>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</si>
  <si>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</si>
  <si>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</si>
  <si>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</si>
  <si>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</si>
  <si>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</si>
  <si>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</si>
  <si>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</si>
  <si>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</si>
  <si>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</si>
  <si>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</si>
  <si>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</si>
  <si>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</si>
  <si>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</si>
  <si>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</si>
  <si>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</si>
  <si>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</si>
  <si>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</si>
  <si>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</si>
  <si>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</si>
  <si>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</si>
  <si>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</si>
  <si>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</si>
  <si>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</si>
  <si>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</si>
  <si>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</si>
  <si>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</si>
  <si>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</si>
  <si>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</si>
  <si>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</si>
  <si>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</si>
  <si>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</si>
  <si>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</si>
  <si>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</si>
  <si>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</si>
  <si>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</si>
  <si>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</si>
  <si>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</si>
  <si>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</si>
  <si>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</si>
  <si>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</si>
  <si>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</si>
  <si>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</si>
  <si>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</si>
  <si>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</si>
  <si>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</si>
  <si>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</si>
  <si>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</si>
  <si>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</si>
  <si>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</si>
  <si>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</si>
  <si>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</si>
  <si>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</si>
  <si>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</si>
  <si>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</si>
  <si>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</si>
  <si>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</si>
  <si>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</si>
  <si>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</si>
  <si>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</si>
  <si>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</si>
  <si>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</si>
  <si>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</si>
  <si>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</si>
  <si>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</si>
  <si>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</si>
  <si>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</si>
  <si>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</si>
  <si>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</si>
  <si>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</si>
  <si>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</si>
  <si>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</si>
  <si>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</si>
  <si>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</si>
  <si>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</si>
  <si>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</si>
  <si>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</si>
  <si>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</si>
  <si>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</si>
  <si>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</si>
  <si>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</si>
  <si>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</si>
  <si>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</si>
  <si>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</si>
  <si>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</si>
  <si>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</si>
  <si>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</si>
  <si>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</si>
  <si>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</si>
  <si>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</si>
  <si>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</si>
  <si>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</si>
  <si>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</si>
  <si>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</si>
  <si>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</si>
  <si>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</si>
  <si>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</si>
  <si>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</si>
  <si>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</si>
  <si>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</si>
  <si>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</si>
  <si>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</si>
  <si>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</si>
  <si>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</si>
  <si>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</si>
  <si>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</si>
  <si>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</si>
  <si>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</si>
  <si>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</si>
  <si>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</si>
  <si>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</si>
  <si>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</si>
  <si>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</si>
  <si>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</si>
  <si>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</si>
  <si>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</si>
  <si>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</si>
  <si>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</si>
  <si>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</si>
  <si>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</si>
  <si>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</si>
  <si>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</si>
  <si>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</si>
  <si>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</si>
  <si>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</si>
  <si>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</si>
  <si>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</si>
  <si>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</si>
  <si>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</si>
  <si>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</si>
  <si>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</si>
  <si>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</si>
  <si>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</si>
  <si>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</si>
  <si>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</si>
  <si>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</si>
  <si>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</si>
  <si>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</si>
  <si>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</si>
  <si>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</si>
  <si>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</si>
  <si>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</si>
  <si>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</si>
  <si>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</si>
  <si>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</si>
  <si>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</si>
  <si>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</si>
  <si>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</si>
  <si>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</si>
  <si>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</si>
  <si>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</si>
  <si>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</si>
  <si>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</si>
  <si>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</si>
  <si>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</si>
  <si>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</si>
  <si>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</si>
  <si>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</si>
  <si>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</si>
  <si>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</si>
  <si>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</si>
  <si>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</si>
  <si>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</si>
  <si>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</si>
  <si>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</si>
  <si>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</si>
  <si>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</si>
  <si>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</si>
  <si>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</si>
  <si>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</si>
  <si>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</si>
  <si>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</si>
  <si>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</si>
  <si>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</si>
  <si>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</si>
  <si>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</si>
  <si>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</si>
  <si>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</si>
  <si>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</si>
  <si>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</si>
  <si>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</si>
  <si>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</si>
  <si>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</si>
  <si>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</si>
  <si>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</si>
  <si>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</si>
  <si>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</si>
  <si>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</si>
  <si>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</si>
  <si>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</si>
  <si>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</si>
  <si>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</si>
  <si>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</si>
  <si>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</si>
  <si>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</si>
  <si>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</si>
  <si>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</si>
  <si>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</si>
  <si>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</si>
  <si>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</si>
  <si>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</si>
  <si>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</si>
  <si>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</si>
  <si>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</si>
  <si>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</si>
  <si>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</si>
  <si>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</si>
  <si>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</si>
  <si>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</si>
  <si>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</si>
  <si>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</si>
  <si>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</si>
  <si>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</si>
  <si>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</si>
  <si>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</si>
  <si>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</si>
  <si>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</si>
  <si>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</si>
  <si>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</si>
  <si>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</si>
  <si>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</si>
  <si>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</si>
  <si>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</si>
  <si>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</si>
  <si>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</si>
  <si>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</si>
  <si>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</si>
  <si>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</si>
  <si>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</si>
  <si>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</si>
  <si>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</si>
  <si>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</si>
  <si>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</si>
  <si>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</si>
  <si>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</si>
  <si>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</si>
  <si>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</si>
  <si>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</si>
  <si>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</si>
  <si>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</si>
  <si>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</si>
  <si>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</si>
  <si>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</si>
  <si>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</si>
  <si>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</si>
  <si>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</si>
  <si>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</si>
  <si>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</si>
  <si>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</si>
  <si>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</si>
  <si>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</si>
  <si>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</si>
  <si>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</si>
  <si>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</si>
  <si>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</si>
  <si>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</si>
  <si>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</si>
  <si>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</si>
  <si>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</si>
  <si>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</si>
  <si>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</si>
  <si>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</si>
  <si>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</si>
  <si>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</si>
  <si>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</si>
  <si>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</si>
  <si>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</si>
  <si>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</si>
  <si>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</si>
  <si>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</si>
  <si>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</si>
  <si>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</si>
  <si>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</si>
  <si>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</si>
  <si>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</si>
  <si>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</si>
  <si>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</si>
  <si>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</si>
  <si>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</si>
  <si>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</si>
  <si>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</si>
  <si>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</si>
  <si>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</si>
  <si>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</si>
  <si>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</si>
  <si>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</si>
  <si>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</si>
  <si>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</si>
  <si>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</si>
  <si>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</si>
  <si>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</si>
  <si>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</si>
  <si>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</si>
  <si>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</si>
  <si>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</si>
  <si>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</si>
  <si>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</si>
  <si>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</si>
  <si>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</si>
  <si>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</si>
  <si>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</si>
  <si>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</si>
  <si>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</si>
  <si>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</si>
  <si>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</si>
  <si>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</si>
  <si>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</si>
  <si>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</si>
  <si>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</si>
  <si>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</si>
  <si>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</si>
  <si>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</si>
  <si>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</si>
  <si>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</si>
  <si>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</si>
  <si>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</si>
  <si>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</si>
  <si>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</si>
  <si>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</si>
  <si>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</si>
  <si>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</si>
  <si>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</si>
  <si>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</si>
  <si>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</si>
  <si>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</si>
  <si>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</si>
  <si>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</si>
  <si>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</si>
  <si>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</si>
  <si>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</si>
  <si>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</si>
  <si>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</si>
  <si>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</si>
  <si>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</si>
  <si>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</si>
  <si>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</si>
  <si>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</si>
  <si>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</si>
  <si>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</si>
  <si>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</si>
  <si>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</si>
  <si>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</si>
  <si>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</si>
  <si>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</si>
  <si>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</si>
  <si>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</si>
  <si>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</si>
  <si>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</si>
  <si>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</si>
  <si>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</si>
  <si>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</si>
  <si>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</si>
  <si>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</si>
  <si>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</si>
  <si>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</si>
  <si>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</si>
  <si>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</si>
  <si>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</si>
  <si>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</si>
  <si>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</si>
  <si>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</si>
  <si>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</si>
  <si>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</si>
  <si>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</si>
  <si>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</si>
  <si>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</si>
  <si>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</si>
  <si>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</si>
  <si>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</si>
  <si>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</si>
  <si>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</si>
  <si>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</si>
  <si>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</si>
  <si>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</si>
  <si>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</si>
  <si>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</si>
  <si>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</si>
  <si>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</si>
  <si>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</si>
  <si>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</si>
  <si>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</si>
  <si>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</si>
  <si>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</si>
  <si>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</si>
  <si>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</si>
  <si>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</si>
  <si>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</si>
  <si>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</si>
  <si>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</si>
  <si>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</si>
  <si>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</si>
  <si>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</si>
  <si>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</si>
  <si>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</si>
  <si>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</si>
  <si>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</si>
  <si>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</si>
  <si>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</si>
  <si>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</si>
  <si>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</si>
  <si>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</si>
  <si>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</si>
  <si>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</si>
  <si>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</si>
  <si>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</si>
  <si>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</si>
  <si>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</si>
  <si>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</si>
  <si>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</si>
  <si>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</si>
  <si>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</si>
  <si>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</si>
  <si>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</si>
  <si>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</si>
  <si>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</si>
  <si>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</si>
  <si>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</si>
  <si>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</si>
  <si>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</si>
  <si>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</si>
  <si>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</si>
  <si>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</si>
  <si>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</si>
  <si>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</si>
  <si>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</si>
  <si>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</si>
  <si>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</si>
  <si>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</si>
  <si>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</si>
  <si>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</si>
  <si>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</si>
  <si>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</si>
  <si>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</si>
  <si>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</si>
  <si>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</si>
  <si>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</si>
  <si>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</si>
  <si>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</si>
  <si>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</si>
  <si>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</si>
  <si>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</si>
  <si>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</si>
  <si>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</si>
  <si>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</si>
  <si>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</si>
  <si>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</si>
  <si>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</si>
  <si>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</si>
  <si>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</si>
  <si>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</si>
  <si>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</si>
  <si>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</si>
  <si>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</si>
  <si>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</si>
  <si>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</si>
  <si>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</si>
  <si>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</si>
  <si>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</si>
  <si>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</si>
  <si>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</si>
  <si>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</si>
  <si>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</si>
  <si>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</si>
  <si>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</si>
  <si>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</si>
  <si>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</si>
  <si>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</si>
  <si>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</si>
  <si>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</si>
  <si>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</si>
  <si>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</si>
  <si>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</si>
  <si>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</si>
  <si>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</si>
  <si>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</si>
  <si>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</si>
  <si>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</si>
  <si>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</si>
  <si>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</si>
  <si>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</si>
  <si>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</si>
  <si>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</si>
  <si>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</si>
  <si>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</si>
  <si>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</si>
  <si>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</si>
  <si>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</si>
  <si>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</si>
  <si>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</si>
  <si>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</si>
  <si>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</si>
  <si>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</si>
  <si>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</si>
  <si>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</si>
  <si>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</si>
  <si>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</si>
  <si>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</si>
  <si>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</si>
  <si>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</si>
  <si>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</si>
  <si>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</si>
  <si>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</si>
  <si>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</si>
  <si>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</si>
  <si>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</si>
  <si>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</si>
  <si>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</si>
  <si>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</si>
  <si>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</si>
  <si>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</si>
  <si>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</si>
  <si>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</si>
  <si>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</si>
  <si>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</si>
  <si>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</si>
  <si>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</si>
  <si>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</si>
  <si>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</si>
  <si>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</si>
  <si>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</si>
  <si>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</si>
  <si>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</si>
  <si>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</si>
  <si>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</si>
  <si>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</si>
  <si>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</si>
  <si>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</si>
  <si>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</si>
  <si>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</si>
  <si>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</si>
  <si>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</si>
  <si>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</si>
  <si>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</si>
  <si>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</si>
  <si>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</si>
  <si>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</si>
  <si>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</si>
  <si>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</si>
  <si>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</si>
  <si>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</si>
  <si>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</si>
  <si>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</si>
  <si>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</si>
  <si>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</si>
  <si>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</si>
  <si>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</si>
  <si>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</si>
  <si>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</si>
  <si>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</si>
  <si>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</si>
  <si>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</si>
  <si>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</si>
  <si>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</si>
  <si>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</si>
  <si>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</si>
  <si>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</si>
  <si>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</si>
  <si>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</si>
  <si>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</si>
  <si>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</si>
  <si>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</si>
  <si>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</si>
  <si>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</si>
  <si>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</si>
  <si>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</si>
  <si>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</si>
  <si>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</si>
  <si>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</si>
  <si>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</si>
  <si>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</si>
  <si>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</si>
  <si>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</si>
  <si>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</si>
  <si>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</si>
  <si>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</si>
  <si>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</si>
  <si>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</si>
  <si>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</si>
  <si>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</si>
  <si>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</si>
  <si>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</si>
  <si>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</si>
  <si>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</si>
  <si>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</si>
  <si>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</si>
  <si>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</si>
  <si>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</si>
  <si>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</si>
  <si>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</si>
  <si>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</si>
  <si>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</si>
  <si>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</si>
  <si>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</si>
  <si>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</si>
  <si>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</si>
  <si>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</si>
  <si>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</si>
  <si>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</si>
  <si>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</si>
  <si>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</si>
  <si>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</si>
  <si>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</si>
  <si>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</si>
  <si>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</si>
  <si>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</si>
  <si>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</si>
  <si>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</si>
  <si>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</si>
  <si>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</si>
  <si>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</si>
  <si>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</si>
  <si>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</si>
  <si>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</si>
  <si>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</si>
  <si>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</si>
  <si>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</si>
  <si>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</si>
  <si>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</si>
  <si>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</si>
  <si>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</si>
  <si>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</si>
  <si>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</si>
  <si>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</si>
  <si>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</si>
  <si>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</si>
  <si>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</si>
  <si>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</si>
  <si>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</si>
  <si>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</si>
  <si>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</si>
  <si>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</si>
  <si>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</si>
  <si>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</si>
  <si>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</si>
  <si>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</si>
  <si>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</si>
  <si>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</si>
  <si>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</si>
  <si>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</si>
  <si>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</si>
  <si>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</si>
  <si>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</si>
  <si>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</si>
  <si>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</si>
  <si>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</si>
  <si>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</si>
  <si>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</si>
  <si>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</si>
  <si>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</si>
  <si>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</si>
  <si>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</si>
  <si>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</si>
  <si>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</si>
  <si>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</si>
  <si>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</si>
  <si>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</si>
  <si>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</si>
  <si>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</si>
  <si>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</si>
  <si>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</si>
  <si>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</si>
  <si>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</si>
  <si>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</si>
  <si>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</si>
  <si>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</si>
  <si>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</si>
  <si>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</si>
  <si>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</si>
  <si>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</si>
  <si>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</si>
  <si>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</si>
  <si>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</si>
  <si>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</si>
  <si>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</si>
  <si>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</si>
  <si>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</si>
  <si>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</si>
  <si>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</si>
  <si>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</si>
  <si>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</si>
  <si>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</si>
  <si>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</si>
  <si>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</si>
  <si>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</si>
  <si>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</si>
  <si>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</si>
  <si>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</si>
  <si>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</si>
  <si>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</si>
  <si>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</si>
  <si>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</si>
  <si>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</si>
  <si>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</si>
  <si>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</si>
  <si>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</si>
  <si>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</si>
  <si>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</si>
  <si>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</si>
  <si>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</si>
  <si>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</si>
  <si>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</si>
  <si>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</si>
  <si>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</si>
  <si>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</si>
  <si>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</si>
  <si>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</si>
  <si>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</si>
  <si>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</si>
  <si>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</si>
  <si>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</si>
  <si>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</si>
  <si>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</si>
  <si>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</si>
  <si>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</si>
  <si>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</si>
  <si>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</si>
  <si>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</si>
  <si>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</si>
  <si>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</si>
  <si>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</si>
  <si>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</si>
  <si>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</si>
  <si>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</si>
  <si>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</si>
  <si>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</si>
  <si>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</si>
  <si>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</si>
  <si>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</si>
  <si>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</si>
  <si>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</si>
  <si>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</si>
  <si>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</si>
  <si>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</si>
  <si>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</si>
  <si>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</si>
  <si>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</si>
  <si>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</si>
  <si>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</si>
  <si>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</si>
  <si>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</si>
  <si>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</si>
  <si>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</si>
  <si>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</si>
  <si>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</si>
  <si>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</si>
  <si>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</si>
  <si>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</si>
  <si>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</si>
  <si>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</si>
  <si>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</si>
  <si>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</si>
  <si>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</si>
  <si>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</si>
  <si>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</si>
  <si>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</si>
  <si>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</si>
  <si>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</si>
  <si>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</si>
  <si>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</si>
  <si>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</si>
  <si>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</si>
  <si>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</si>
  <si>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</si>
  <si>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</si>
  <si>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</si>
  <si>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</si>
  <si>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</si>
  <si>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</si>
  <si>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</si>
  <si>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</si>
  <si>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</si>
  <si>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</si>
  <si>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</si>
  <si>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</si>
  <si>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</si>
  <si>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</si>
  <si>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</si>
  <si>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</si>
  <si>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</si>
  <si>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</si>
  <si>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</si>
  <si>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</si>
  <si>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</si>
  <si>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</si>
  <si>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</si>
  <si>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</si>
  <si>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</si>
  <si>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</si>
  <si>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</si>
  <si>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</si>
  <si>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</si>
  <si>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</si>
  <si>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</si>
  <si>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</si>
  <si>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</si>
  <si>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</si>
  <si>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</si>
  <si>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</si>
  <si>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</si>
  <si>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</si>
  <si>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</si>
  <si>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</si>
  <si>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</si>
  <si>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</si>
  <si>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</si>
  <si>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</si>
  <si>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</si>
  <si>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</si>
  <si>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</si>
  <si>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</si>
  <si>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</si>
  <si>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</si>
  <si>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</si>
  <si>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</si>
  <si>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</si>
  <si>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</si>
  <si>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</si>
  <si>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</si>
  <si>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</si>
  <si>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</si>
  <si>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</si>
  <si>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</si>
  <si>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</si>
  <si>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</si>
  <si>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</si>
  <si>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</si>
  <si>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</si>
  <si>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</si>
  <si>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</si>
  <si>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</si>
  <si>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</si>
  <si>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</si>
  <si>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</si>
  <si>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</si>
  <si>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</si>
  <si>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</si>
  <si>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</si>
  <si>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</si>
  <si>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</si>
  <si>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</si>
  <si>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</si>
  <si>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</si>
  <si>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</si>
  <si>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</si>
  <si>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</si>
  <si>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</si>
  <si>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</si>
  <si>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</si>
  <si>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</si>
  <si>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</si>
  <si>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</si>
  <si>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</si>
  <si>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</si>
  <si>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</si>
  <si>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</si>
  <si>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</si>
  <si>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</si>
  <si>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</si>
  <si>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</si>
  <si>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</si>
  <si>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</si>
  <si>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</si>
  <si>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</si>
  <si>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</si>
  <si>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</si>
  <si>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</si>
  <si>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</si>
  <si>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</si>
  <si>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</si>
  <si>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</si>
  <si>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</si>
  <si>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</si>
  <si>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</si>
  <si>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</si>
  <si>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</si>
  <si>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</si>
  <si>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</si>
  <si>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</si>
  <si>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</si>
  <si>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</si>
  <si>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</si>
  <si>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</si>
  <si>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</si>
  <si>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</si>
  <si>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</si>
  <si>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</si>
  <si>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</si>
  <si>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</si>
  <si>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</si>
  <si>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</si>
  <si>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</si>
  <si>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</si>
  <si>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</si>
  <si>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</si>
  <si>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</si>
  <si>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</si>
  <si>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</si>
  <si>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</si>
  <si>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</si>
  <si>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</si>
  <si>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</si>
  <si>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</si>
  <si>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</si>
  <si>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</si>
  <si>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</si>
  <si>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</si>
  <si>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</si>
  <si>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</si>
  <si>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</si>
  <si>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</si>
  <si>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</si>
  <si>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</si>
  <si>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</si>
  <si>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</si>
  <si>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</si>
  <si>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</si>
  <si>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</si>
  <si>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</si>
  <si>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</si>
  <si>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</si>
  <si>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</si>
  <si>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</si>
  <si>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</si>
  <si>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</si>
  <si>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</si>
  <si>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</si>
  <si>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</si>
  <si>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</si>
  <si>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</si>
  <si>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</si>
  <si>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</si>
  <si>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</si>
  <si>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</si>
  <si>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</si>
  <si>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</si>
  <si>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</si>
  <si>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</si>
  <si>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</si>
  <si>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</si>
  <si>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</si>
  <si>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</si>
  <si>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</si>
  <si>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</si>
  <si>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</si>
  <si>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</si>
  <si>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</si>
  <si>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</si>
  <si>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</si>
  <si>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</si>
  <si>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</si>
  <si>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</si>
  <si>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</si>
  <si>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</si>
  <si>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</si>
  <si>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</si>
  <si>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</si>
  <si>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</si>
  <si>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</si>
  <si>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</si>
  <si>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</si>
  <si>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</si>
  <si>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</si>
  <si>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</si>
  <si>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</si>
  <si>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</si>
  <si>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</si>
  <si>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</si>
  <si>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</si>
  <si>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</si>
  <si>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</si>
  <si>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</si>
  <si>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</si>
  <si>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</si>
  <si>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</si>
  <si>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</si>
  <si>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</si>
  <si>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</si>
  <si>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</si>
  <si>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</si>
  <si>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</si>
  <si>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</si>
  <si>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</si>
  <si>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</si>
  <si>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</si>
  <si>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</si>
  <si>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</si>
  <si>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</si>
  <si>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</si>
  <si>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</si>
  <si>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</si>
  <si>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</si>
  <si>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</si>
  <si>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</si>
  <si>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</si>
  <si>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</si>
  <si>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</si>
  <si>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</si>
  <si>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</si>
  <si>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</si>
  <si>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</si>
  <si>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</si>
  <si>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</si>
  <si>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</si>
  <si>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</si>
  <si>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</si>
  <si>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</si>
  <si>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</si>
  <si>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</si>
  <si>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</si>
  <si>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</si>
  <si>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</si>
  <si>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</si>
  <si>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</si>
  <si>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</si>
  <si>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</si>
  <si>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</si>
  <si>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</si>
  <si>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</si>
  <si>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</si>
  <si>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</si>
  <si>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</si>
  <si>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</si>
  <si>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</si>
  <si>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</si>
  <si>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</si>
  <si>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</si>
  <si>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</si>
  <si>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</si>
  <si>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</si>
  <si>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</si>
  <si>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</si>
  <si>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</si>
  <si>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</si>
  <si>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</si>
  <si>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</si>
  <si>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</si>
  <si>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</si>
  <si>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</si>
  <si>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</si>
  <si>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</si>
  <si>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</si>
  <si>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</si>
  <si>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</si>
  <si>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</si>
  <si>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</si>
  <si>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</si>
  <si>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</si>
  <si>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</si>
  <si>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</si>
  <si>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</si>
  <si>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</si>
  <si>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</si>
  <si>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</si>
  <si>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</si>
  <si>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</si>
  <si>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</si>
  <si>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</si>
  <si>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</si>
  <si>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</si>
  <si>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</si>
  <si>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</si>
  <si>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</si>
  <si>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</si>
  <si>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</si>
  <si>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</si>
  <si>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</si>
  <si>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</si>
  <si>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</si>
  <si>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</si>
  <si>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</si>
  <si>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</si>
  <si>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</si>
  <si>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</si>
  <si>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</si>
  <si>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</si>
  <si>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</si>
  <si>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</si>
  <si>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</si>
  <si>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</si>
  <si>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</si>
  <si>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</si>
  <si>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</si>
  <si>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</si>
  <si>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</si>
  <si>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</si>
  <si>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</si>
  <si>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</si>
  <si>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</si>
  <si>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</si>
  <si>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</si>
  <si>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</si>
  <si>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</si>
  <si>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</si>
  <si>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</si>
  <si>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</si>
  <si>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</si>
  <si>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</si>
  <si>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</si>
  <si>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</si>
  <si>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</si>
  <si>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</si>
  <si>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</si>
  <si>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</si>
  <si>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</si>
  <si>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</si>
  <si>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</si>
  <si>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</si>
  <si>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</si>
  <si>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</si>
  <si>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</si>
  <si>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</si>
  <si>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</si>
  <si>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</si>
  <si>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</si>
  <si>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</si>
  <si>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</si>
  <si>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</si>
  <si>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</si>
  <si>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</si>
  <si>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</si>
  <si>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</si>
  <si>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</si>
  <si>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</si>
  <si>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</si>
  <si>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</si>
  <si>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</si>
  <si>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</si>
  <si>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</si>
  <si>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</si>
  <si>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</si>
  <si>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</si>
  <si>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</si>
  <si>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</si>
  <si>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</si>
  <si>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</si>
  <si>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</si>
  <si>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</si>
  <si>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</si>
  <si>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</si>
  <si>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</si>
  <si>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</si>
  <si>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</si>
  <si>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</si>
  <si>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</si>
  <si>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</si>
  <si>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</si>
  <si>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</si>
  <si>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</si>
  <si>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</si>
  <si>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</si>
  <si>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</si>
  <si>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</si>
  <si>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</si>
  <si>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</si>
  <si>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</si>
  <si>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</si>
  <si>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</si>
  <si>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</si>
  <si>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</si>
  <si>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</si>
  <si>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</si>
  <si>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</si>
  <si>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</si>
  <si>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</si>
  <si>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</si>
  <si>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</si>
  <si>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</si>
  <si>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</si>
  <si>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</si>
  <si>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</si>
  <si>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</si>
  <si>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</si>
  <si>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</si>
  <si>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</si>
  <si>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</si>
  <si>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</si>
  <si>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</si>
  <si>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</si>
  <si>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</si>
  <si>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</si>
  <si>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</si>
  <si>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</si>
  <si>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</si>
  <si>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</si>
  <si>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</si>
  <si>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</si>
  <si>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</si>
  <si>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</si>
  <si>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</si>
  <si>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</si>
  <si>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</si>
  <si>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</si>
  <si>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</si>
  <si>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</si>
  <si>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</si>
  <si>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</si>
  <si>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</si>
  <si>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</si>
  <si>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</si>
  <si>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</si>
  <si>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</si>
  <si>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</si>
  <si>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</si>
  <si>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</si>
  <si>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</si>
  <si>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</si>
  <si>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</si>
  <si>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</si>
  <si>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</si>
  <si>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</si>
  <si>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</si>
  <si>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</si>
  <si>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</si>
  <si>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</si>
  <si>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</si>
  <si>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</si>
  <si>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</si>
  <si>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</si>
  <si>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</si>
  <si>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</si>
  <si>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</si>
  <si>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</si>
  <si>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</si>
  <si>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</si>
  <si>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</si>
  <si>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</si>
  <si>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</si>
  <si>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</si>
  <si>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</si>
  <si>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</si>
  <si>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</si>
  <si>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</si>
  <si>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</si>
  <si>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</si>
  <si>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</si>
  <si>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</si>
  <si>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</si>
  <si>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</si>
  <si>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</si>
  <si>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</si>
  <si>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</si>
  <si>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</si>
  <si>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</si>
  <si>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</si>
  <si>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</si>
  <si>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</si>
  <si>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</si>
  <si>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</si>
  <si>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</si>
  <si>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</si>
  <si>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</si>
  <si>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</si>
  <si>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</si>
  <si>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</si>
  <si>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</si>
  <si>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</si>
  <si>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</si>
  <si>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</si>
  <si>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</si>
  <si>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</si>
  <si>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</si>
  <si>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</si>
  <si>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</si>
  <si>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</si>
  <si>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</si>
  <si>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</si>
  <si>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</si>
  <si>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</si>
  <si>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</si>
  <si>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</si>
  <si>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</si>
  <si>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</si>
  <si>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</si>
  <si>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</si>
  <si>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</si>
  <si>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</si>
  <si>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</si>
  <si>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</si>
  <si>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</si>
  <si>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</si>
  <si>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</si>
  <si>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</si>
  <si>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</si>
  <si>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</si>
  <si>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</si>
  <si>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</si>
  <si>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</si>
  <si>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</si>
  <si>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</si>
  <si>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</si>
  <si>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</si>
  <si>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</si>
  <si>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</si>
  <si>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</si>
  <si>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</si>
  <si>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</si>
  <si>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</si>
  <si>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</si>
  <si>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</si>
  <si>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</si>
  <si>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</si>
  <si>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</si>
  <si>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</si>
  <si>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</si>
  <si>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</si>
  <si>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</si>
  <si>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</si>
  <si>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</si>
  <si>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</si>
  <si>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</si>
  <si>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</si>
  <si>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</si>
  <si>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</si>
  <si>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</si>
  <si>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</si>
  <si>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</si>
  <si>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</si>
  <si>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</si>
  <si>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</si>
  <si>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</si>
  <si>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</si>
  <si>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</si>
  <si>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</si>
  <si>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</si>
  <si>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</si>
  <si>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</si>
  <si>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</si>
  <si>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</si>
  <si>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</si>
  <si>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</si>
  <si>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</si>
  <si>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</si>
  <si>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</si>
  <si>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</si>
  <si>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</si>
  <si>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</si>
  <si>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</si>
  <si>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</si>
  <si>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</si>
  <si>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</si>
  <si>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</si>
  <si>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</si>
  <si>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</si>
  <si>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</si>
  <si>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</si>
  <si>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</si>
  <si>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</si>
  <si>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</si>
  <si>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</si>
  <si>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</si>
  <si>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</si>
  <si>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</si>
  <si>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</si>
  <si>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</si>
  <si>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</si>
  <si>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</si>
  <si>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</si>
  <si>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</si>
  <si>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</si>
  <si>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</si>
  <si>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</si>
  <si>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</si>
  <si>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</si>
  <si>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</si>
  <si>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</si>
  <si>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</si>
  <si>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</si>
  <si>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</si>
  <si>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</si>
  <si>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</si>
  <si>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</si>
  <si>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</si>
  <si>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</si>
  <si>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</si>
  <si>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</si>
  <si>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</si>
  <si>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</si>
  <si>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</si>
  <si>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</si>
  <si>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</si>
  <si>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</si>
  <si>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</si>
  <si>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</si>
  <si>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</si>
  <si>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</si>
  <si>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</si>
  <si>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</si>
  <si>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</si>
  <si>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</si>
  <si>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</si>
  <si>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</si>
  <si>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</si>
  <si>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</si>
  <si>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</si>
  <si>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</si>
  <si>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</si>
  <si>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</si>
  <si>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</si>
  <si>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</si>
  <si>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</si>
  <si>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</si>
  <si>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</si>
  <si>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</si>
  <si>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</si>
  <si>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</si>
  <si>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</si>
  <si>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</si>
  <si>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</si>
  <si>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</si>
  <si>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</si>
  <si>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</si>
  <si>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</si>
  <si>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</si>
  <si>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</si>
  <si>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</si>
  <si>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</si>
  <si>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</si>
  <si>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</si>
  <si>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</si>
  <si>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</si>
  <si>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</si>
  <si>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</si>
  <si>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</si>
  <si>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</si>
  <si>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</si>
  <si>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</si>
  <si>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</si>
  <si>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</si>
  <si>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</si>
  <si>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</si>
  <si>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</si>
  <si>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</si>
  <si>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</si>
  <si>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</si>
  <si>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</si>
  <si>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</si>
  <si>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</si>
  <si>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</si>
  <si>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</si>
  <si>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</si>
  <si>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</si>
  <si>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</si>
  <si>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</si>
  <si>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</si>
  <si>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</si>
  <si>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</si>
  <si>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</si>
  <si>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</si>
  <si>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</si>
  <si>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</si>
  <si>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</si>
  <si>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</si>
  <si>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</si>
  <si>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</si>
  <si>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</si>
  <si>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</si>
  <si>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</si>
  <si>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</si>
  <si>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</si>
  <si>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</si>
  <si>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</si>
  <si>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</si>
  <si>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</si>
  <si>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</si>
  <si>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</si>
  <si>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</si>
  <si>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</si>
  <si>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</si>
  <si>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</si>
  <si>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</si>
  <si>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</si>
  <si>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</si>
  <si>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</si>
  <si>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</si>
  <si>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</si>
  <si>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</si>
  <si>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</si>
  <si>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</si>
  <si>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</si>
  <si>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</si>
  <si>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</si>
  <si>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</si>
  <si>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</si>
  <si>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</si>
  <si>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</si>
  <si>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</si>
  <si>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</si>
  <si>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</si>
  <si>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</si>
  <si>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</si>
  <si>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</si>
  <si>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</si>
  <si>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</si>
  <si>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</si>
  <si>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</si>
  <si>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</si>
  <si>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</si>
  <si>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</si>
  <si>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</si>
  <si>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</si>
  <si>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</si>
  <si>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</si>
  <si>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</si>
  <si>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</si>
  <si>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</si>
  <si>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</si>
  <si>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</si>
  <si>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</si>
  <si>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</si>
  <si>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</si>
  <si>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</si>
  <si>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</si>
  <si>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</si>
  <si>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</si>
  <si>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</si>
  <si>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</si>
  <si>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</si>
  <si>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</si>
  <si>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</si>
  <si>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</si>
  <si>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</si>
  <si>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</si>
  <si>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</si>
  <si>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</si>
  <si>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</si>
  <si>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</si>
  <si>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</si>
  <si>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</si>
  <si>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</si>
  <si>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</si>
  <si>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</si>
  <si>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</si>
  <si>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</si>
  <si>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</si>
  <si>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</si>
  <si>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</si>
  <si>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</si>
  <si>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</si>
  <si>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</si>
  <si>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</si>
  <si>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</si>
  <si>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</si>
  <si>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</si>
  <si>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</si>
  <si>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</si>
  <si>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</si>
  <si>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</si>
  <si>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</si>
  <si>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</si>
  <si>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</si>
  <si>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</si>
  <si>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</si>
  <si>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</si>
  <si>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</si>
  <si>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</si>
  <si>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</si>
  <si>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</si>
  <si>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</si>
  <si>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</si>
  <si>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</si>
  <si>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</si>
  <si>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</si>
  <si>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</si>
  <si>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</si>
  <si>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</si>
  <si>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</si>
  <si>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</si>
  <si>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</si>
  <si>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</si>
  <si>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</si>
  <si>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</si>
  <si>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</si>
  <si>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</si>
  <si>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</si>
  <si>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</si>
  <si>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</si>
  <si>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</si>
  <si>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</si>
  <si>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</si>
  <si>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</si>
  <si>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</si>
  <si>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</si>
  <si>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</si>
  <si>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</si>
  <si>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</si>
  <si>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</si>
  <si>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</si>
  <si>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</si>
  <si>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</si>
  <si>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</si>
  <si>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</si>
  <si>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</si>
  <si>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</si>
  <si>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</si>
  <si>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</si>
  <si>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</si>
  <si>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</si>
  <si>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</si>
  <si>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</si>
  <si>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</si>
  <si>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</si>
  <si>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</si>
  <si>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</si>
  <si>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</si>
  <si>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</si>
  <si>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</si>
  <si>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</si>
  <si>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</si>
  <si>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</si>
  <si>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</si>
  <si>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</si>
  <si>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</si>
  <si>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</si>
  <si>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</si>
  <si>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</si>
  <si>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</si>
  <si>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</si>
  <si>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</si>
  <si>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</si>
  <si>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</si>
  <si>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</si>
  <si>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</si>
  <si>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</si>
  <si>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</si>
  <si>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</si>
  <si>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</si>
  <si>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</si>
  <si>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</si>
  <si>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</si>
  <si>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</si>
  <si>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</si>
  <si>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</si>
  <si>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</si>
  <si>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</si>
  <si>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</si>
  <si>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</si>
  <si>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</si>
  <si>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</si>
  <si>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</si>
  <si>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</si>
  <si>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</si>
  <si>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</si>
  <si>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</si>
  <si>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</si>
  <si>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</si>
  <si>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</si>
  <si>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</si>
  <si>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</si>
  <si>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</si>
  <si>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</si>
  <si>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</si>
  <si>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</si>
  <si>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</si>
  <si>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</si>
  <si>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</si>
  <si>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</si>
  <si>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</si>
  <si>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</si>
  <si>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</si>
  <si>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</si>
  <si>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</si>
  <si>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</si>
  <si>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</si>
  <si>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</si>
  <si>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</si>
  <si>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</si>
  <si>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</si>
  <si>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</si>
  <si>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</si>
  <si>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</si>
  <si>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</si>
  <si>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</si>
  <si>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</si>
  <si>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</si>
  <si>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</si>
  <si>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</si>
  <si>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</si>
  <si>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</si>
  <si>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</si>
  <si>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</si>
  <si>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</si>
  <si>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</si>
  <si>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</si>
  <si>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</si>
  <si>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</si>
  <si>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</si>
  <si>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</si>
  <si>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</si>
  <si>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</si>
  <si>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</si>
  <si>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</si>
  <si>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</si>
  <si>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</si>
  <si>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</si>
  <si>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</si>
  <si>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</si>
  <si>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</si>
  <si>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</si>
  <si>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</si>
  <si>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</si>
  <si>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</si>
  <si>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</si>
  <si>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</si>
  <si>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</si>
  <si>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</si>
  <si>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</si>
  <si>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</si>
  <si>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</si>
  <si>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</si>
  <si>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</si>
  <si>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</si>
  <si>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</si>
  <si>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</si>
  <si>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</si>
  <si>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</si>
  <si>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</si>
  <si>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</si>
  <si>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</si>
  <si>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</si>
  <si>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</si>
  <si>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</si>
  <si>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</si>
  <si>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</si>
  <si>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</si>
  <si>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</si>
  <si>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</si>
  <si>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</si>
  <si>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</si>
  <si>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</si>
  <si>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</si>
  <si>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</si>
  <si>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</si>
  <si>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</si>
  <si>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</si>
  <si>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</si>
  <si>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</si>
  <si>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</si>
  <si>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</si>
  <si>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</si>
  <si>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</si>
  <si>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</si>
  <si>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</si>
  <si>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</si>
  <si>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</si>
  <si>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</si>
  <si>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</si>
  <si>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</si>
  <si>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</si>
  <si>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</si>
  <si>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</si>
  <si>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</si>
  <si>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</si>
  <si>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</si>
  <si>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</si>
  <si>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</si>
  <si>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</si>
  <si>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</si>
  <si>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</si>
  <si>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</si>
  <si>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</si>
  <si>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</si>
  <si>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</si>
  <si>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</si>
  <si>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</si>
  <si>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</si>
  <si>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</si>
  <si>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</si>
  <si>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</si>
  <si>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</si>
  <si>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</si>
  <si>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</si>
  <si>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</si>
  <si>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</si>
  <si>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</si>
  <si>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</si>
  <si>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</si>
  <si>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</si>
  <si>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</si>
  <si>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</si>
  <si>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</si>
  <si>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</si>
  <si>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</si>
  <si>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</si>
  <si>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</si>
  <si>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</si>
  <si>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</si>
  <si>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</si>
  <si>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</si>
  <si>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</si>
  <si>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</si>
  <si>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</si>
  <si>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</si>
  <si>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</si>
  <si>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</si>
  <si>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</si>
  <si>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</si>
  <si>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</si>
  <si>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</si>
  <si>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</si>
  <si>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</si>
  <si>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</si>
  <si>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</si>
  <si>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</si>
  <si>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</si>
  <si>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</si>
  <si>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</si>
  <si>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</si>
  <si>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</si>
  <si>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</si>
  <si>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</si>
  <si>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</si>
  <si>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</si>
  <si>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</si>
  <si>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</si>
  <si>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</si>
  <si>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</si>
  <si>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</si>
  <si>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</si>
  <si>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</si>
  <si>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</si>
  <si>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</si>
  <si>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</si>
  <si>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</si>
  <si>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</si>
  <si>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</si>
  <si>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</si>
  <si>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</si>
  <si>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</si>
  <si>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</si>
  <si>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</si>
  <si>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</si>
  <si>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</si>
  <si>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</si>
  <si>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</si>
  <si>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</si>
  <si>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</si>
  <si>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</si>
  <si>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</si>
  <si>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</si>
  <si>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</si>
  <si>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</si>
  <si>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</si>
  <si>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</si>
  <si>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</si>
  <si>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</si>
  <si>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</si>
  <si>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</si>
  <si>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</si>
  <si>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</si>
  <si>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</si>
  <si>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</si>
  <si>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</si>
  <si>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</si>
  <si>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</si>
  <si>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</si>
  <si>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</si>
  <si>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</si>
  <si>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</si>
  <si>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</si>
  <si>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</si>
  <si>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</si>
  <si>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</si>
  <si>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</si>
  <si>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</si>
  <si>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</si>
  <si>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</si>
  <si>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</si>
  <si>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</si>
  <si>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</si>
  <si>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</si>
  <si>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</si>
  <si>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</si>
  <si>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</si>
  <si>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</si>
  <si>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</si>
  <si>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</si>
  <si>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</si>
  <si>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</si>
  <si>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</si>
  <si>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</si>
  <si>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</si>
  <si>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</si>
  <si>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</si>
  <si>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</si>
  <si>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</si>
  <si>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</si>
  <si>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</si>
  <si>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</si>
  <si>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</si>
  <si>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</si>
  <si>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</si>
  <si>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</si>
  <si>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</si>
  <si>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</si>
  <si>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</si>
  <si>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</si>
  <si>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</si>
  <si>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</si>
  <si>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</si>
  <si>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</si>
  <si>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</si>
  <si>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</si>
  <si>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</si>
  <si>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</si>
  <si>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</si>
  <si>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</si>
  <si>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</si>
  <si>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</si>
  <si>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</si>
  <si>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</si>
  <si>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</si>
  <si>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</si>
  <si>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</si>
  <si>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</si>
  <si>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</si>
  <si>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</si>
  <si>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</si>
  <si>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</si>
  <si>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</si>
  <si>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</si>
  <si>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</si>
  <si>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</si>
  <si>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</si>
  <si>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</si>
  <si>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</si>
  <si>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</si>
  <si>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</si>
  <si>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</si>
  <si>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</si>
  <si>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</si>
  <si>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</si>
  <si>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</si>
  <si>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</si>
  <si>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</si>
  <si>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</si>
  <si>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</si>
  <si>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</si>
  <si>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</si>
  <si>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</si>
  <si>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</si>
  <si>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</si>
  <si>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</si>
  <si>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</si>
  <si>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</si>
  <si>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</si>
  <si>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</si>
  <si>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</si>
  <si>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</si>
  <si>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</si>
  <si>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</si>
  <si>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</si>
  <si>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</si>
  <si>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</si>
  <si>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</si>
  <si>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</si>
  <si>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</si>
  <si>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</si>
  <si>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</si>
  <si>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</si>
  <si>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</si>
  <si>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</si>
  <si>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</si>
  <si>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</si>
  <si>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</si>
  <si>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</si>
  <si>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</si>
  <si>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</si>
  <si>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</si>
  <si>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</si>
  <si>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</si>
  <si>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</si>
  <si>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</si>
  <si>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</si>
  <si>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</si>
  <si>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</si>
  <si>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</si>
  <si>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</si>
  <si>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</si>
  <si>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</si>
  <si>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</si>
  <si>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</si>
  <si>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</si>
  <si>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</si>
  <si>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</si>
  <si>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</si>
  <si>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</si>
  <si>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</si>
  <si>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</si>
  <si>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</si>
  <si>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</si>
  <si>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</si>
  <si>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</si>
  <si>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</si>
  <si>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</si>
  <si>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</si>
  <si>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</si>
  <si>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</si>
  <si>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</si>
  <si>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</si>
  <si>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</si>
  <si>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</si>
  <si>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</si>
  <si>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</si>
  <si>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</si>
  <si>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</si>
  <si>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</si>
  <si>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</si>
  <si>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</si>
  <si>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</si>
  <si>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</si>
  <si>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</si>
  <si>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</si>
  <si>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</si>
  <si>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</si>
  <si>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</si>
  <si>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</si>
  <si>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</si>
  <si>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</si>
  <si>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</si>
  <si>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</si>
  <si>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</si>
  <si>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</si>
  <si>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</si>
  <si>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</si>
  <si>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</si>
  <si>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</si>
  <si>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</si>
  <si>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</si>
  <si>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</si>
  <si>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</si>
  <si>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</si>
  <si>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</si>
  <si>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</si>
  <si>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</si>
  <si>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</si>
  <si>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</si>
  <si>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</si>
  <si>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</si>
  <si>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</si>
  <si>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</si>
  <si>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</si>
  <si>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</si>
  <si>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</si>
  <si>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</si>
  <si>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</si>
  <si>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</si>
  <si>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</si>
  <si>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</si>
  <si>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</si>
  <si>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</si>
  <si>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</si>
  <si>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</si>
  <si>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</si>
  <si>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</si>
  <si>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</si>
  <si>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</si>
  <si>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</si>
  <si>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</si>
  <si>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</si>
  <si>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</si>
  <si>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</si>
  <si>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</si>
  <si>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</si>
  <si>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</si>
  <si>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</si>
  <si>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</si>
  <si>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</si>
  <si>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</si>
  <si>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</si>
  <si>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</si>
  <si>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</si>
  <si>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</si>
  <si>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</si>
  <si>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</si>
  <si>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</si>
  <si>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</si>
  <si>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</si>
  <si>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</si>
  <si>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</si>
  <si>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</si>
  <si>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</si>
  <si>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</si>
  <si>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</si>
  <si>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</si>
  <si>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</si>
  <si>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</si>
  <si>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</si>
  <si>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</si>
  <si>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</si>
  <si>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</si>
  <si>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</si>
  <si>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</si>
  <si>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</si>
  <si>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</si>
  <si>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</si>
  <si>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</si>
  <si>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</si>
  <si>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</si>
  <si>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</si>
  <si>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</si>
  <si>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</si>
  <si>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</si>
  <si>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</si>
  <si>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</si>
  <si>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</si>
  <si>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</si>
  <si>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</si>
  <si>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</si>
  <si>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</si>
  <si>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</si>
  <si>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</si>
  <si>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</si>
  <si>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</si>
  <si>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</si>
  <si>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</si>
  <si>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</si>
  <si>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</si>
  <si>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</si>
  <si>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</si>
  <si>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</si>
  <si>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</si>
  <si>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</si>
  <si>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</si>
  <si>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</si>
  <si>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</si>
  <si>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</si>
  <si>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</si>
  <si>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</si>
  <si>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</si>
  <si>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</si>
  <si>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</si>
  <si>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</si>
  <si>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</si>
  <si>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</si>
  <si>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</si>
  <si>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</si>
  <si>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</si>
  <si>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</si>
  <si>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</si>
  <si>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</si>
  <si>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</si>
  <si>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</si>
  <si>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</si>
  <si>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</si>
  <si>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</si>
  <si>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</si>
  <si>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</si>
  <si>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</si>
  <si>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</si>
  <si>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</si>
  <si>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</si>
  <si>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</si>
  <si>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</si>
  <si>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</si>
  <si>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</si>
  <si>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</si>
  <si>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</si>
  <si>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</si>
  <si>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</si>
  <si>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</si>
  <si>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</si>
  <si>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</si>
  <si>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</si>
  <si>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</si>
  <si>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</si>
  <si>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</si>
  <si>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</si>
  <si>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</si>
  <si>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</si>
  <si>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</si>
  <si>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</si>
  <si>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</si>
  <si>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</si>
  <si>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</si>
  <si>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</si>
  <si>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</si>
  <si>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</si>
  <si>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</si>
  <si>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</si>
  <si>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</si>
  <si>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</si>
  <si>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</si>
  <si>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</si>
  <si>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</si>
  <si>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</si>
  <si>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</si>
  <si>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</si>
  <si>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</si>
  <si>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</si>
  <si>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</si>
  <si>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</si>
  <si>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</si>
  <si>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</si>
  <si>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</si>
  <si>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</si>
  <si>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</si>
  <si>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</si>
  <si>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</si>
  <si>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</si>
  <si>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</si>
  <si>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</si>
  <si>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</si>
  <si>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</si>
  <si>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</si>
  <si>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</si>
  <si>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</si>
  <si>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</si>
  <si>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</si>
  <si>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</si>
  <si>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</si>
  <si>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</si>
  <si>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</si>
  <si>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</si>
  <si>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</si>
  <si>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</si>
  <si>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</si>
  <si>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</si>
  <si>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</si>
  <si>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</si>
  <si>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</si>
  <si>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</si>
  <si>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</si>
  <si>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</si>
  <si>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</si>
  <si>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</si>
  <si>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</si>
  <si>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</si>
  <si>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</si>
  <si>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</si>
  <si>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</si>
  <si>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</si>
  <si>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</si>
  <si>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</si>
  <si>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</si>
  <si>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</si>
  <si>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</si>
  <si>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</si>
  <si>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</si>
  <si>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</si>
  <si>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</si>
  <si>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</si>
  <si>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</si>
  <si>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</si>
  <si>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</si>
  <si>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</si>
  <si>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</si>
  <si>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</si>
  <si>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</si>
  <si>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</si>
  <si>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</si>
  <si>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</si>
  <si>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</si>
  <si>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</si>
  <si>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</si>
  <si>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</si>
  <si>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</si>
  <si>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</si>
  <si>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</si>
  <si>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</si>
  <si>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</si>
  <si>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</si>
  <si>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</si>
  <si>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</si>
  <si>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</si>
  <si>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</si>
  <si>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</si>
  <si>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</si>
  <si>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</si>
  <si>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</si>
  <si>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</si>
  <si>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</si>
  <si>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</si>
  <si>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</si>
  <si>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</si>
  <si>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</si>
  <si>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</si>
  <si>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</si>
  <si>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</si>
  <si>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</si>
  <si>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</si>
  <si>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</si>
  <si>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</si>
  <si>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</si>
  <si>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</si>
  <si>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</si>
  <si>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</si>
  <si>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</si>
  <si>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</si>
  <si>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</si>
  <si>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</si>
  <si>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</si>
  <si>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</si>
  <si>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</si>
  <si>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</si>
  <si>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</si>
  <si>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</si>
  <si>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</si>
  <si>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</si>
  <si>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</si>
  <si>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</si>
  <si>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</si>
  <si>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</si>
  <si>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</si>
  <si>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</si>
  <si>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</si>
  <si>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</si>
  <si>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</si>
  <si>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</si>
  <si>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</si>
  <si>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</si>
  <si>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</si>
  <si>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</si>
  <si>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</si>
  <si>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</si>
  <si>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</si>
  <si>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</si>
  <si>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</si>
  <si>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</si>
  <si>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</si>
  <si>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</si>
  <si>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</si>
  <si>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</si>
  <si>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</si>
  <si>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</si>
  <si>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</si>
  <si>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</si>
  <si>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</si>
  <si>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</si>
  <si>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</si>
  <si>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</si>
  <si>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</si>
  <si>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</si>
  <si>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</si>
  <si>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</si>
  <si>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</si>
  <si>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</si>
  <si>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</si>
  <si>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</si>
  <si>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</si>
  <si>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</si>
  <si>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</si>
  <si>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</si>
  <si>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</si>
  <si>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</si>
  <si>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</si>
  <si>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</si>
  <si>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</si>
  <si>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</si>
  <si>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</si>
  <si>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</si>
  <si>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</si>
  <si>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</si>
  <si>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</si>
  <si>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</si>
  <si>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</si>
  <si>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</si>
  <si>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</si>
  <si>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</si>
  <si>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</si>
  <si>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</si>
  <si>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</si>
  <si>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</si>
  <si>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</si>
  <si>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</si>
  <si>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</si>
  <si>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</si>
  <si>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</si>
  <si>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</si>
  <si>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</si>
  <si>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</si>
  <si>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</si>
  <si>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</si>
  <si>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</si>
  <si>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</si>
  <si>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</si>
  <si>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</si>
  <si>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</si>
  <si>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</si>
  <si>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</si>
  <si>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</si>
  <si>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</si>
  <si>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</si>
  <si>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</si>
  <si>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</si>
  <si>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</si>
  <si>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</si>
  <si>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</si>
  <si>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</si>
  <si>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</si>
  <si>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</si>
  <si>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</si>
  <si>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</si>
  <si>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</si>
  <si>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</si>
  <si>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</si>
  <si>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</si>
  <si>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</si>
  <si>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</si>
  <si>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</si>
  <si>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</si>
  <si>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</si>
  <si>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</si>
  <si>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</si>
  <si>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</si>
  <si>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</si>
  <si>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</si>
  <si>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</si>
  <si>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</si>
  <si>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</si>
  <si>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</si>
  <si>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</si>
  <si>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</si>
  <si>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</si>
  <si>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</si>
  <si>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</si>
  <si>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</si>
  <si>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</si>
  <si>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</si>
  <si>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</si>
  <si>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</si>
  <si>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</si>
  <si>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</si>
  <si>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</si>
  <si>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</si>
  <si>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</si>
  <si>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</si>
  <si>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</si>
  <si>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</si>
  <si>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</si>
  <si>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</si>
  <si>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</si>
  <si>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</si>
  <si>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</si>
  <si>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</si>
  <si>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</si>
  <si>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</si>
  <si>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</si>
  <si>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</si>
  <si>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</si>
  <si>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</si>
  <si>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</si>
  <si>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</si>
  <si>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</si>
  <si>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</si>
  <si>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</si>
  <si>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</si>
  <si>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</si>
  <si>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</si>
  <si>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</si>
  <si>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</si>
  <si>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</si>
  <si>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</si>
  <si>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</si>
  <si>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</si>
  <si>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</si>
  <si>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</si>
  <si>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</si>
  <si>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</si>
  <si>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</si>
  <si>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</si>
  <si>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</si>
  <si>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</si>
  <si>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</si>
  <si>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</si>
  <si>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</si>
  <si>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</si>
  <si>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</si>
  <si>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</si>
  <si>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</si>
  <si>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</si>
  <si>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</si>
  <si>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</si>
  <si>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</si>
  <si>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</si>
  <si>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</si>
  <si>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</si>
  <si>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</si>
  <si>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</si>
  <si>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</si>
  <si>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</si>
  <si>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</si>
  <si>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</si>
  <si>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</si>
  <si>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</si>
  <si>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</si>
  <si>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</si>
  <si>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</si>
  <si>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</si>
  <si>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</si>
  <si>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</si>
  <si>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</si>
  <si>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</si>
  <si>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</si>
  <si>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</si>
  <si>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</si>
  <si>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</si>
  <si>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</si>
  <si>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</si>
  <si>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</si>
  <si>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</si>
  <si>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</si>
  <si>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</si>
  <si>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</si>
  <si>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</si>
  <si>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</si>
  <si>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</si>
  <si>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</si>
  <si>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</si>
  <si>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</si>
  <si>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</si>
  <si>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</si>
  <si>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</si>
  <si>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</si>
  <si>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</si>
  <si>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</si>
  <si>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</si>
  <si>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</si>
  <si>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</si>
  <si>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</si>
  <si>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</si>
  <si>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</si>
  <si>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</si>
  <si>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</si>
  <si>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</si>
  <si>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</si>
  <si>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</si>
  <si>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</si>
  <si>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</si>
  <si>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</si>
  <si>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</si>
  <si>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</si>
  <si>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</si>
  <si>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</si>
  <si>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</si>
  <si>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</si>
  <si>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</si>
  <si>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</si>
  <si>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</si>
  <si>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</si>
  <si>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</si>
  <si>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</si>
  <si>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</si>
  <si>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</si>
  <si>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</si>
  <si>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</si>
  <si>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</si>
  <si>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</si>
  <si>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</si>
  <si>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</si>
  <si>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</si>
  <si>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</si>
  <si>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</si>
  <si>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</si>
  <si>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</si>
  <si>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</si>
  <si>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</si>
  <si>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</si>
  <si>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</si>
  <si>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</si>
  <si>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</si>
  <si>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</si>
  <si>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</si>
  <si>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</si>
  <si>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</si>
  <si>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</si>
  <si>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</si>
  <si>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</si>
  <si>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</si>
  <si>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</si>
  <si>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</si>
  <si>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</si>
  <si>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</si>
  <si>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</si>
  <si>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</si>
  <si>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</si>
  <si>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</si>
  <si>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</si>
  <si>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</si>
  <si>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</si>
  <si>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</si>
  <si>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</si>
  <si>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</si>
  <si>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</si>
  <si>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</si>
  <si>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</si>
  <si>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</si>
  <si>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</si>
  <si>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</si>
  <si>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</si>
  <si>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</si>
  <si>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</si>
  <si>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</si>
  <si>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</si>
  <si>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</si>
  <si>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</si>
  <si>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</si>
  <si>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</si>
  <si>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</si>
  <si>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</si>
  <si>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</si>
  <si>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</si>
  <si>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</si>
  <si>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</si>
  <si>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</si>
  <si>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</si>
  <si>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</si>
  <si>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</si>
  <si>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</si>
  <si>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</si>
  <si>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</si>
  <si>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</si>
  <si>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</si>
  <si>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</si>
  <si>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</si>
  <si>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</si>
  <si>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</si>
  <si>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</si>
  <si>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</si>
  <si>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</si>
  <si>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</si>
  <si>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</si>
  <si>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</si>
  <si>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</si>
  <si>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</si>
  <si>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</si>
  <si>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</si>
  <si>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</si>
  <si>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</si>
  <si>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</si>
  <si>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</si>
  <si>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</si>
  <si>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</si>
  <si>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</si>
  <si>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</si>
  <si>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</si>
  <si>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</si>
  <si>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</si>
  <si>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</si>
  <si>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</si>
  <si>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</si>
  <si>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</si>
  <si>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</si>
  <si>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</si>
  <si>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</si>
  <si>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</si>
  <si>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</si>
  <si>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</si>
  <si>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</si>
  <si>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</si>
  <si>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</si>
  <si>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</si>
  <si>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</si>
  <si>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</si>
  <si>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</si>
  <si>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</si>
  <si>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</si>
  <si>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</si>
  <si>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</si>
  <si>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</si>
  <si>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</si>
  <si>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</si>
  <si>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</si>
  <si>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</si>
  <si>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</si>
  <si>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</si>
  <si>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</si>
  <si>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</si>
  <si>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</si>
  <si>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</si>
  <si>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</si>
  <si>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</si>
  <si>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</si>
  <si>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</si>
  <si>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</si>
  <si>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</si>
  <si>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</si>
  <si>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</si>
  <si>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</si>
  <si>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</si>
  <si>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</si>
  <si>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</si>
  <si>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</si>
  <si>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</si>
  <si>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</si>
  <si>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</si>
  <si>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</si>
  <si>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</si>
  <si>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</si>
  <si>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</si>
  <si>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</si>
  <si>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</si>
  <si>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</si>
  <si>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</si>
  <si>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</si>
  <si>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</si>
  <si>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</si>
  <si>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</si>
  <si>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</si>
  <si>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</si>
  <si>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</si>
  <si>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</si>
  <si>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</si>
  <si>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</si>
  <si>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</si>
  <si>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</si>
  <si>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</si>
  <si>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</si>
  <si>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</si>
  <si>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</si>
  <si>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</si>
  <si>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</si>
  <si>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</si>
  <si>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</si>
  <si>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</si>
  <si>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</si>
  <si>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</si>
  <si>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</si>
  <si>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</si>
  <si>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</si>
  <si>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</si>
  <si>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</si>
  <si>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</si>
  <si>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</si>
  <si>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</si>
  <si>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</si>
  <si>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</si>
  <si>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</si>
  <si>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</si>
  <si>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</si>
  <si>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</si>
  <si>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</si>
  <si>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</si>
  <si>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</si>
  <si>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</si>
  <si>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</si>
  <si>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</si>
  <si>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</si>
  <si>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</si>
  <si>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</si>
  <si>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</si>
  <si>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</si>
  <si>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</si>
  <si>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</si>
  <si>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</si>
  <si>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</si>
  <si>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</si>
  <si>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</si>
  <si>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</si>
  <si>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</si>
  <si>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</si>
  <si>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</si>
  <si>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</si>
  <si>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</si>
  <si>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</si>
  <si>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</si>
  <si>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</si>
  <si>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</si>
  <si>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</si>
  <si>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</si>
  <si>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</si>
  <si>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</si>
  <si>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</si>
  <si>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</si>
  <si>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</si>
  <si>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</si>
  <si>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</si>
  <si>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</si>
  <si>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</si>
  <si>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</si>
  <si>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</si>
  <si>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</si>
  <si>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</si>
  <si>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</si>
  <si>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</si>
  <si>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</si>
  <si>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</si>
  <si>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</si>
  <si>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</si>
  <si>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</si>
  <si>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</si>
  <si>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</si>
  <si>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</si>
  <si>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</si>
  <si>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</si>
  <si>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</si>
  <si>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</si>
  <si>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</si>
  <si>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</si>
  <si>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</si>
  <si>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</si>
  <si>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</si>
  <si>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</si>
  <si>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</si>
  <si>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</si>
  <si>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</si>
  <si>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</si>
  <si>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</si>
  <si>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</si>
  <si>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</si>
  <si>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</si>
  <si>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</si>
  <si>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</si>
  <si>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</si>
  <si>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</si>
  <si>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</si>
  <si>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</si>
  <si>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</si>
  <si>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</si>
  <si>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</si>
  <si>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</si>
  <si>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</si>
  <si>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</si>
  <si>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</si>
  <si>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</si>
  <si>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</si>
  <si>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</si>
  <si>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</si>
  <si>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</si>
  <si>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</si>
  <si>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</si>
  <si>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</si>
  <si>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</si>
  <si>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</si>
  <si>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</si>
  <si>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</si>
  <si>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</si>
  <si>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</si>
  <si>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</si>
  <si>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</si>
  <si>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</si>
  <si>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</si>
  <si>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</si>
  <si>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</si>
  <si>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</si>
  <si>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</si>
  <si>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</si>
  <si>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</si>
  <si>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</si>
  <si>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</si>
  <si>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</si>
  <si>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</si>
  <si>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</si>
  <si>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</si>
  <si>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</si>
  <si>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</si>
  <si>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</si>
  <si>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</si>
  <si>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</si>
  <si>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</si>
  <si>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</si>
  <si>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</si>
  <si>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</si>
  <si>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</si>
  <si>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</si>
  <si>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</si>
  <si>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</si>
  <si>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</si>
  <si>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</si>
  <si>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</si>
  <si>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</si>
  <si>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</si>
  <si>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</si>
  <si>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</si>
  <si>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</si>
  <si>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</si>
  <si>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</si>
  <si>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</si>
  <si>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</si>
  <si>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</si>
  <si>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</si>
  <si>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</si>
  <si>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</si>
  <si>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</si>
  <si>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</si>
  <si>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</si>
  <si>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</si>
  <si>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</si>
  <si>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</si>
  <si>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</si>
  <si>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</si>
  <si>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</si>
  <si>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</si>
  <si>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</si>
  <si>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</si>
  <si>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</si>
  <si>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</si>
  <si>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</si>
  <si>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</si>
  <si>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</si>
  <si>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</si>
  <si>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</si>
  <si>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</si>
  <si>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</si>
  <si>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</si>
  <si>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</si>
  <si>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</si>
  <si>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</si>
  <si>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</si>
  <si>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</si>
  <si>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</si>
  <si>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</si>
  <si>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</si>
  <si>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</si>
  <si>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</si>
  <si>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</si>
  <si>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</si>
  <si>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</si>
  <si>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</si>
  <si>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</si>
  <si>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</si>
  <si>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</si>
  <si>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</si>
  <si>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</si>
  <si>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</si>
  <si>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</si>
  <si>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</si>
  <si>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</si>
  <si>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</si>
  <si>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</si>
  <si>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</si>
  <si>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</si>
  <si>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</si>
  <si>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</si>
  <si>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</si>
  <si>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</si>
  <si>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</si>
  <si>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</si>
  <si>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</si>
  <si>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</si>
  <si>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</si>
  <si>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</si>
  <si>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</si>
  <si>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</si>
  <si>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</si>
  <si>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</si>
  <si>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</si>
  <si>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</si>
  <si>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</si>
  <si>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</si>
  <si>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</si>
  <si>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</si>
  <si>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</si>
  <si>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</si>
  <si>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</si>
  <si>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</si>
  <si>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</si>
  <si>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</si>
  <si>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</si>
  <si>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</si>
  <si>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</si>
  <si>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</si>
  <si>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</si>
  <si>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</si>
  <si>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</si>
  <si>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</si>
  <si>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</si>
  <si>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</si>
  <si>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</si>
  <si>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</si>
  <si>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</si>
  <si>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</si>
  <si>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</si>
  <si>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</si>
  <si>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</si>
  <si>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</si>
  <si>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</si>
  <si>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</si>
  <si>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</si>
  <si>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</si>
  <si>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</si>
  <si>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</si>
  <si>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</si>
  <si>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</si>
  <si>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</si>
  <si>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</si>
  <si>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</si>
  <si>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</si>
  <si>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</si>
  <si>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</si>
  <si>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</si>
  <si>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</si>
  <si>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</si>
  <si>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</si>
  <si>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</si>
  <si>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</si>
  <si>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</si>
  <si>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</si>
  <si>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</si>
  <si>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</si>
  <si>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</si>
  <si>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</si>
  <si>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</si>
  <si>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</si>
  <si>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</si>
  <si>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</si>
  <si>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</si>
  <si>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</si>
  <si>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</si>
  <si>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</si>
  <si>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</si>
  <si>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</si>
  <si>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</si>
  <si>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</si>
  <si>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</si>
  <si>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</si>
  <si>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</si>
  <si>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</si>
  <si>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</si>
  <si>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</si>
  <si>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</si>
  <si>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</si>
  <si>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</si>
  <si>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</si>
  <si>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</si>
  <si>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</si>
  <si>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</si>
  <si>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</si>
  <si>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</si>
  <si>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</si>
  <si>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</si>
  <si>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</si>
  <si>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</si>
  <si>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</si>
  <si>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</si>
  <si>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</si>
  <si>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</si>
  <si>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</si>
  <si>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</si>
  <si>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</si>
  <si>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</si>
  <si>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</si>
  <si>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</si>
  <si>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</si>
  <si>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</si>
  <si>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</si>
  <si>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</si>
  <si>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</si>
  <si>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</si>
  <si>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</si>
  <si>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</si>
  <si>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</si>
  <si>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</si>
  <si>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</si>
  <si>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</si>
  <si>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</si>
  <si>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</si>
  <si>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</si>
  <si>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</si>
  <si>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</si>
  <si>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</si>
  <si>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</si>
  <si>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</si>
  <si>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</si>
  <si>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</si>
  <si>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</si>
  <si>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</si>
  <si>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</si>
  <si>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</si>
  <si>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</si>
  <si>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</si>
  <si>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</si>
  <si>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</si>
  <si>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</si>
  <si>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</si>
  <si>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</si>
  <si>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</si>
  <si>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</si>
  <si>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</si>
  <si>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</si>
  <si>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</si>
  <si>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</si>
  <si>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</si>
  <si>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</si>
  <si>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</si>
  <si>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</si>
  <si>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</si>
  <si>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</si>
  <si>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</si>
  <si>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</si>
  <si>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</si>
  <si>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</si>
  <si>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</si>
  <si>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</si>
  <si>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</si>
  <si>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</si>
  <si>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</si>
  <si>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</si>
  <si>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</si>
  <si>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</si>
  <si>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</si>
  <si>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</si>
  <si>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</si>
  <si>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</si>
  <si>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</si>
  <si>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</si>
  <si>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</si>
  <si>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</si>
  <si>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</si>
  <si>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</si>
  <si>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</si>
  <si>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</si>
  <si>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</si>
  <si>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</si>
  <si>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</si>
  <si>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</si>
  <si>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</si>
  <si>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</si>
  <si>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</si>
  <si>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</si>
  <si>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</si>
  <si>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</si>
  <si>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</si>
  <si>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</si>
  <si>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</si>
  <si>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</si>
  <si>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</si>
  <si>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</si>
  <si>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</si>
  <si>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</si>
  <si>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</si>
  <si>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</si>
  <si>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</si>
  <si>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</si>
  <si>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</si>
  <si>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</si>
  <si>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</si>
  <si>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</si>
  <si>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</si>
  <si>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</si>
  <si>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</si>
  <si>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</si>
  <si>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</si>
  <si>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</si>
  <si>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</si>
  <si>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</si>
  <si>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</si>
  <si>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</si>
  <si>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</si>
  <si>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</si>
  <si>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</si>
  <si>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</si>
  <si>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</si>
  <si>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</si>
  <si>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</si>
  <si>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</si>
  <si>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</si>
  <si>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</si>
  <si>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</si>
  <si>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</si>
  <si>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</si>
  <si>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</si>
  <si>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</si>
  <si>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</si>
  <si>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</si>
  <si>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</si>
  <si>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</si>
  <si>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</si>
  <si>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</si>
  <si>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</si>
  <si>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</si>
  <si>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</si>
  <si>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</si>
  <si>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</si>
  <si>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</si>
  <si>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</si>
  <si>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</si>
  <si>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</si>
  <si>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</si>
  <si>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</si>
  <si>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</si>
  <si>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</si>
  <si>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</si>
  <si>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</si>
  <si>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</si>
  <si>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</si>
  <si>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</si>
  <si>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</si>
  <si>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</si>
  <si>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</si>
  <si>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</si>
  <si>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</si>
  <si>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</si>
  <si>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</si>
  <si>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</si>
  <si>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</si>
  <si>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</si>
  <si>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</si>
  <si>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</si>
  <si>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</si>
  <si>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</si>
  <si>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</si>
  <si>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</si>
  <si>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</si>
  <si>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</si>
  <si>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</si>
  <si>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</si>
  <si>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</si>
  <si>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</si>
  <si>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</si>
  <si>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</si>
  <si>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</si>
  <si>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</si>
  <si>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</si>
  <si>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</si>
  <si>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</si>
  <si>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</si>
  <si>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</si>
  <si>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</si>
  <si>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</si>
  <si>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</si>
  <si>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</si>
  <si>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</si>
  <si>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</si>
  <si>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</si>
  <si>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</si>
  <si>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</si>
  <si>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</si>
  <si>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</si>
  <si>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</si>
  <si>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</si>
  <si>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</si>
  <si>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</si>
  <si>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</si>
  <si>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</si>
  <si>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</si>
  <si>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</si>
  <si>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</si>
  <si>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</si>
  <si>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</si>
  <si>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</si>
  <si>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</si>
  <si>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</si>
  <si>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</si>
  <si>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</si>
  <si>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</si>
  <si>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</si>
  <si>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</si>
  <si>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</si>
  <si>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</si>
  <si>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</si>
  <si>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</si>
  <si>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</si>
  <si>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</si>
  <si>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</si>
  <si>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</si>
  <si>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</si>
  <si>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</si>
  <si>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</si>
  <si>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</si>
  <si>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</si>
  <si>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</si>
  <si>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</si>
  <si>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</si>
  <si>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</si>
  <si>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</si>
  <si>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</si>
  <si>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</si>
  <si>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</si>
  <si>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</si>
  <si>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</si>
  <si>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</si>
  <si>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</si>
  <si>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</si>
  <si>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</si>
  <si>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</si>
  <si>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</si>
  <si>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</si>
  <si>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</si>
  <si>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</si>
  <si>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</si>
  <si>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</si>
  <si>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</si>
  <si>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</si>
  <si>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</si>
  <si>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</si>
  <si>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</si>
  <si>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</si>
  <si>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</si>
  <si>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</si>
  <si>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</si>
  <si>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</si>
  <si>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</si>
  <si>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</si>
  <si>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</si>
  <si>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</si>
  <si>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</si>
  <si>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</si>
  <si>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</si>
  <si>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</si>
  <si>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</si>
  <si>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</si>
  <si>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</si>
  <si>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</si>
  <si>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</si>
  <si>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</si>
  <si>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</si>
  <si>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</si>
  <si>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</si>
  <si>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</si>
  <si>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</si>
  <si>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</si>
  <si>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</si>
  <si>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</si>
  <si>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</si>
  <si>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</si>
  <si>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</si>
  <si>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</si>
  <si>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</si>
  <si>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</si>
  <si>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</si>
  <si>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</si>
  <si>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</si>
  <si>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</si>
  <si>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</si>
  <si>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</si>
  <si>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</si>
  <si>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</si>
  <si>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</si>
  <si>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</si>
  <si>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</si>
  <si>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</si>
  <si>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</si>
  <si>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</si>
  <si>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</si>
  <si>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</si>
  <si>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</si>
  <si>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</si>
  <si>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</si>
  <si>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</si>
  <si>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</si>
  <si>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</si>
  <si>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</si>
  <si>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</si>
  <si>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</si>
  <si>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</si>
  <si>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</si>
  <si>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</si>
  <si>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</si>
  <si>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</si>
  <si>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</si>
  <si>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</si>
  <si>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</si>
  <si>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</si>
  <si>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</si>
  <si>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</si>
  <si>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</si>
  <si>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</si>
  <si>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</si>
  <si>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</si>
  <si>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</si>
  <si>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</si>
  <si>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</si>
  <si>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</si>
  <si>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</si>
  <si>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</si>
  <si>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</si>
  <si>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</si>
  <si>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</si>
  <si>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</si>
  <si>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</si>
  <si>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</si>
  <si>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</si>
  <si>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</si>
  <si>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</si>
  <si>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</si>
  <si>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</si>
  <si>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</si>
  <si>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</si>
  <si>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</si>
  <si>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</si>
  <si>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</si>
  <si>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</si>
  <si>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</si>
  <si>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</si>
  <si>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</si>
  <si>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</si>
  <si>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</si>
  <si>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</si>
  <si>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</si>
  <si>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</si>
  <si>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</si>
  <si>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</si>
  <si>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</si>
  <si>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</si>
  <si>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</si>
  <si>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</si>
  <si>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</si>
  <si>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</si>
  <si>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</si>
  <si>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</si>
  <si>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</si>
  <si>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</si>
  <si>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</si>
  <si>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</si>
  <si>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</si>
  <si>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</si>
  <si>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</si>
  <si>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</si>
  <si>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</si>
  <si>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</si>
  <si>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</si>
  <si>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</si>
  <si>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</si>
  <si>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</si>
  <si>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</si>
  <si>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</si>
  <si>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</si>
  <si>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</si>
  <si>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</si>
  <si>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</si>
  <si>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</si>
  <si>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</si>
  <si>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</si>
  <si>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</si>
  <si>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</si>
  <si>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</si>
  <si>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</si>
  <si>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</si>
  <si>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</si>
  <si>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</si>
  <si>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</si>
  <si>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</si>
  <si>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</si>
  <si>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</si>
  <si>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</si>
  <si>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</si>
  <si>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</si>
  <si>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</si>
  <si>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</si>
  <si>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</si>
  <si>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</si>
  <si>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</si>
  <si>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</si>
  <si>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</si>
  <si>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</si>
  <si>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</si>
  <si>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</si>
  <si>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</si>
  <si>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</si>
  <si>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</si>
  <si>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</si>
  <si>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</si>
  <si>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</si>
  <si>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</si>
  <si>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</si>
  <si>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</si>
  <si>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</si>
  <si>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</si>
  <si>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</si>
  <si>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</si>
  <si>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</si>
  <si>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</si>
  <si>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</si>
  <si>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</si>
  <si>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</si>
  <si>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</si>
  <si>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</si>
  <si>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</si>
  <si>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</si>
  <si>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</si>
  <si>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</si>
  <si>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</si>
  <si>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</si>
  <si>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</si>
  <si>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</si>
  <si>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</si>
  <si>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</si>
  <si>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</si>
  <si>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</si>
  <si>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</si>
  <si>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</si>
  <si>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</si>
  <si>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</si>
  <si>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</si>
  <si>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</si>
  <si>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</si>
  <si>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</si>
  <si>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</si>
  <si>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</si>
  <si>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</si>
  <si>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</si>
  <si>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</si>
  <si>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</si>
  <si>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</si>
  <si>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</si>
  <si>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</si>
  <si>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</si>
  <si>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</si>
  <si>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</si>
  <si>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</si>
  <si>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</si>
  <si>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</si>
  <si>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</si>
  <si>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</si>
  <si>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</si>
  <si>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</si>
  <si>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</si>
  <si>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</si>
  <si>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</si>
  <si>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</si>
  <si>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</si>
  <si>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</si>
  <si>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</si>
  <si>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</si>
  <si>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</si>
  <si>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</si>
  <si>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</si>
  <si>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</si>
  <si>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</si>
  <si>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</si>
  <si>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</si>
  <si>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</si>
  <si>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</si>
  <si>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</si>
  <si>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</si>
  <si>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</si>
  <si>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</si>
  <si>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</si>
  <si>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</si>
  <si>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</si>
  <si>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</si>
  <si>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</si>
  <si>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</si>
  <si>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</si>
  <si>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</si>
  <si>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</si>
  <si>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</si>
  <si>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</si>
  <si>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</si>
  <si>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</si>
  <si>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</si>
  <si>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</si>
  <si>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</si>
  <si>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</si>
  <si>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</si>
  <si>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</si>
  <si>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</si>
  <si>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</si>
  <si>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</si>
  <si>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</si>
  <si>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</si>
  <si>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</si>
  <si>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</si>
  <si>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</si>
  <si>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</si>
  <si>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</si>
  <si>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</si>
  <si>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</si>
  <si>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</si>
  <si>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</si>
  <si>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</si>
  <si>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</si>
  <si>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</si>
  <si>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</si>
  <si>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</si>
  <si>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</si>
  <si>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</si>
  <si>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</si>
  <si>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</si>
  <si>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</si>
  <si>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</si>
  <si>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</si>
  <si>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</si>
  <si>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</si>
  <si>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</si>
  <si>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</si>
  <si>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</si>
  <si>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</si>
  <si>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</si>
  <si>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</si>
  <si>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</si>
  <si>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</si>
  <si>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</si>
  <si>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</si>
  <si>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</si>
  <si>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</si>
  <si>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</si>
  <si>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</si>
  <si>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</si>
  <si>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</si>
  <si>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</si>
  <si>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</si>
  <si>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</si>
  <si>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</si>
  <si>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</si>
  <si>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</si>
  <si>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</si>
  <si>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</si>
  <si>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</si>
  <si>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</si>
  <si>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</si>
  <si>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</si>
  <si>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</si>
  <si>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</si>
  <si>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</si>
  <si>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</si>
  <si>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</si>
  <si>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</si>
  <si>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</si>
  <si>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</si>
  <si>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</si>
  <si>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</si>
  <si>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</si>
  <si>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</si>
  <si>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</si>
  <si>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</si>
  <si>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</si>
  <si>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</si>
  <si>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</si>
  <si>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</si>
  <si>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</si>
  <si>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</si>
  <si>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</si>
  <si>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</si>
  <si>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</si>
  <si>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</si>
  <si>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</si>
  <si>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</si>
  <si>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</si>
  <si>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</si>
  <si>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</si>
  <si>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</si>
  <si>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</si>
  <si>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</si>
  <si>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</si>
  <si>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</si>
  <si>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</si>
  <si>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</si>
  <si>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</si>
  <si>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</si>
  <si>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</si>
  <si>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</si>
  <si>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</si>
  <si>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</si>
  <si>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</si>
  <si>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</si>
  <si>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</si>
  <si>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</si>
  <si>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</si>
  <si>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</si>
  <si>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</si>
  <si>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</si>
  <si>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</si>
  <si>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</si>
  <si>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</si>
  <si>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</si>
  <si>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</si>
  <si>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</si>
  <si>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</si>
  <si>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</si>
  <si>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</si>
  <si>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</si>
  <si>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</si>
  <si>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</si>
  <si>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</si>
  <si>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</si>
  <si>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</si>
  <si>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</si>
  <si>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</si>
  <si>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</si>
  <si>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</si>
  <si>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</si>
  <si>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</si>
  <si>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</si>
  <si>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</si>
  <si>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</si>
  <si>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</si>
  <si>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</si>
  <si>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</si>
  <si>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</si>
  <si>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</si>
  <si>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</si>
  <si>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</si>
  <si>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</si>
  <si>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</si>
  <si>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</si>
  <si>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</si>
  <si>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</si>
  <si>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</si>
  <si>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</si>
  <si>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</si>
  <si>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</si>
  <si>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</si>
  <si>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</si>
  <si>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</si>
  <si>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</si>
  <si>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</si>
  <si>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</si>
  <si>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</si>
  <si>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</si>
  <si>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</si>
  <si>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</si>
  <si>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</si>
  <si>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</si>
  <si>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</si>
  <si>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</si>
  <si>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</si>
  <si>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</si>
  <si>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</si>
  <si>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</si>
  <si>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</si>
  <si>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</si>
  <si>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</si>
  <si>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</si>
  <si>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</si>
  <si>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</si>
  <si>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</si>
  <si>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</si>
  <si>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</si>
  <si>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</si>
  <si>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</si>
  <si>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</si>
  <si>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</si>
  <si>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</si>
  <si>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</si>
  <si>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</si>
  <si>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</si>
  <si>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</si>
  <si>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</si>
  <si>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</si>
  <si>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</si>
  <si>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</si>
  <si>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</si>
  <si>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</si>
  <si>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</si>
  <si>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</si>
  <si>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</si>
  <si>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</si>
  <si>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</si>
  <si>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</si>
  <si>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</si>
  <si>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</si>
  <si>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</si>
  <si>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</si>
  <si>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</si>
  <si>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</si>
  <si>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</si>
  <si>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</si>
  <si>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</si>
  <si>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</si>
  <si>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</si>
  <si>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</si>
  <si>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</si>
  <si>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</si>
  <si>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</si>
  <si>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</si>
  <si>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</si>
  <si>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</si>
  <si>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</si>
  <si>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</si>
  <si>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</si>
  <si>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</si>
  <si>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</si>
  <si>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</si>
  <si>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</si>
  <si>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</si>
  <si>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</si>
  <si>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</si>
  <si>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</si>
  <si>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</si>
  <si>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</si>
  <si>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</si>
  <si>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</si>
  <si>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</si>
  <si>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</si>
  <si>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</si>
  <si>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</si>
  <si>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</si>
  <si>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</si>
  <si>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</si>
  <si>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</si>
  <si>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</si>
  <si>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</si>
  <si>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</si>
  <si>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</si>
  <si>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</si>
  <si>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</si>
  <si>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</si>
  <si>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</si>
  <si>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</si>
  <si>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</si>
  <si>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</si>
  <si>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</si>
  <si>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</si>
  <si>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</si>
  <si>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</si>
  <si>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</si>
  <si>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</si>
  <si>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</si>
  <si>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</si>
  <si>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</si>
  <si>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</si>
  <si>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</si>
  <si>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</si>
  <si>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</si>
  <si>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</si>
  <si>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</si>
  <si>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</si>
  <si>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</si>
  <si>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</si>
  <si>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</si>
  <si>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</si>
  <si>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</si>
  <si>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</si>
  <si>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</si>
  <si>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</si>
  <si>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</si>
  <si>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</si>
  <si>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</si>
  <si>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</si>
  <si>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</si>
  <si>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</si>
  <si>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</si>
  <si>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</si>
  <si>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</si>
  <si>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</si>
  <si>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</si>
  <si>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</si>
  <si>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</si>
  <si>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</si>
  <si>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</si>
  <si>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</si>
  <si>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</si>
  <si>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</si>
  <si>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</si>
  <si>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</si>
  <si>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</si>
  <si>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</si>
  <si>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</si>
  <si>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</si>
  <si>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</si>
  <si>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</si>
  <si>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</si>
  <si>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</si>
  <si>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</si>
  <si>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</si>
  <si>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</si>
  <si>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</si>
  <si>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</si>
  <si>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</si>
  <si>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</si>
  <si>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</si>
  <si>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</si>
  <si>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</si>
  <si>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</si>
  <si>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</si>
  <si>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</si>
  <si>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</si>
  <si>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</si>
  <si>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</si>
  <si>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</si>
  <si>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</si>
  <si>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</si>
  <si>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</si>
  <si>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</si>
  <si>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</si>
  <si>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</si>
  <si>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</si>
  <si>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</si>
  <si>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</si>
  <si>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</si>
  <si>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</si>
  <si>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</si>
  <si>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</si>
  <si>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</si>
  <si>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</si>
  <si>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</si>
  <si>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</si>
  <si>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</si>
  <si>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</si>
  <si>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</si>
  <si>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</si>
  <si>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</si>
  <si>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</si>
  <si>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</si>
  <si>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</si>
  <si>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</si>
  <si>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</si>
  <si>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</si>
  <si>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</si>
  <si>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</si>
  <si>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</si>
  <si>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</si>
  <si>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</si>
  <si>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</si>
  <si>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</si>
  <si>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</si>
  <si>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</si>
  <si>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</si>
  <si>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</si>
  <si>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</si>
  <si>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</si>
  <si>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</si>
  <si>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</si>
  <si>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</si>
  <si>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</si>
  <si>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</si>
  <si>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</si>
  <si>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</si>
  <si>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</si>
  <si>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</si>
  <si>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</si>
  <si>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</si>
  <si>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</si>
  <si>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</si>
  <si>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</si>
  <si>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</si>
  <si>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</si>
  <si>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</si>
  <si>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</si>
  <si>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</si>
  <si>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</si>
  <si>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</si>
  <si>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</si>
  <si>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</si>
  <si>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</si>
  <si>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</si>
  <si>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</si>
  <si>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</si>
  <si>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</si>
  <si>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</si>
  <si>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</si>
  <si>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</si>
  <si>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</si>
  <si>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</si>
  <si>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</si>
  <si>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</si>
  <si>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</si>
  <si>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</si>
  <si>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</si>
  <si>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</si>
  <si>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</si>
  <si>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</si>
  <si>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</si>
  <si>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</si>
  <si>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</si>
  <si>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</si>
  <si>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</si>
  <si>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</si>
  <si>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</si>
  <si>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</si>
  <si>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</si>
  <si>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</si>
  <si>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</si>
  <si>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</si>
  <si>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</si>
  <si>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</si>
  <si>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</si>
  <si>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</si>
  <si>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</si>
  <si>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</si>
  <si>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</si>
  <si>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</si>
  <si>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</si>
  <si>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</si>
  <si>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</si>
  <si>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</si>
  <si>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</si>
  <si>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</si>
  <si>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</si>
  <si>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</si>
  <si>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</si>
  <si>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</si>
  <si>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</si>
  <si>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</si>
  <si>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</si>
  <si>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</si>
  <si>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</si>
  <si>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</si>
  <si>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</si>
  <si>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</si>
  <si>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</si>
  <si>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</si>
  <si>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</si>
  <si>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</si>
  <si>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</si>
  <si>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</si>
  <si>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</si>
  <si>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</si>
  <si>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</si>
  <si>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</si>
  <si>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</si>
  <si>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</si>
  <si>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</si>
  <si>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</si>
  <si>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</si>
  <si>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</si>
  <si>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</si>
  <si>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</si>
  <si>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</si>
  <si>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</si>
  <si>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</si>
  <si>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</si>
  <si>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</si>
  <si>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</si>
  <si>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</si>
  <si>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</si>
  <si>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</si>
  <si>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</si>
  <si>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</si>
  <si>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</si>
  <si>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</si>
  <si>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</si>
  <si>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</si>
  <si>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</si>
  <si>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</si>
  <si>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</si>
  <si>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</si>
  <si>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</si>
  <si>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</si>
  <si>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</si>
  <si>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</si>
  <si>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</si>
  <si>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</si>
  <si>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</si>
  <si>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</si>
  <si>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</si>
  <si>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</si>
  <si>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</si>
  <si>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</si>
  <si>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</si>
  <si>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</si>
  <si>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</si>
  <si>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</si>
  <si>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</si>
  <si>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</si>
  <si>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</si>
  <si>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</si>
  <si>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</si>
  <si>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</si>
  <si>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</si>
  <si>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</si>
  <si>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</si>
  <si>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</si>
  <si>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</si>
  <si>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</si>
  <si>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</si>
  <si>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</si>
  <si>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</si>
  <si>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</si>
  <si>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</si>
  <si>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</si>
  <si>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</si>
  <si>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</si>
  <si>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</si>
  <si>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</si>
  <si>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</si>
  <si>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</si>
  <si>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</si>
  <si>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</si>
  <si>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</si>
  <si>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</si>
  <si>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</si>
  <si>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</si>
  <si>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</si>
  <si>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</si>
  <si>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</si>
  <si>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</si>
  <si>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</si>
  <si>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</si>
  <si>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</si>
  <si>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</si>
  <si>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</si>
  <si>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</si>
  <si>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</si>
  <si>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</si>
  <si>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</si>
  <si>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</si>
  <si>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</si>
  <si>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</si>
  <si>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</si>
  <si>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</si>
  <si>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</si>
  <si>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</si>
  <si>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</si>
  <si>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</si>
  <si>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</si>
  <si>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</si>
  <si>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</si>
  <si>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</si>
  <si>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</si>
  <si>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</si>
  <si>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</si>
  <si>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</si>
  <si>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</si>
  <si>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</si>
  <si>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</si>
  <si>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</si>
  <si>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</si>
  <si>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</si>
  <si>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</si>
  <si>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</si>
  <si>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</si>
  <si>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</si>
  <si>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</si>
  <si>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</si>
  <si>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</si>
  <si>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</si>
  <si>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</si>
  <si>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</si>
  <si>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</si>
  <si>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</si>
  <si>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</si>
  <si>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</si>
  <si>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</si>
  <si>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</si>
  <si>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</si>
  <si>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</si>
  <si>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</si>
  <si>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</si>
  <si>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</si>
  <si>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</si>
  <si>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</si>
  <si>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</si>
  <si>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</si>
  <si>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</si>
  <si>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</si>
  <si>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</si>
  <si>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</si>
  <si>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</si>
  <si>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</si>
  <si>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</si>
  <si>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</si>
  <si>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</si>
  <si>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</si>
  <si>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</si>
  <si>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</si>
  <si>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</si>
  <si>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</si>
  <si>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</si>
  <si>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</si>
  <si>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</si>
  <si>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</si>
  <si>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</si>
  <si>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</si>
  <si>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</si>
  <si>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</si>
  <si>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</si>
  <si>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</si>
  <si>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</si>
  <si>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</si>
  <si>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</si>
  <si>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</si>
  <si>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</si>
  <si>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</si>
  <si>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</si>
  <si>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</si>
  <si>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</si>
  <si>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</si>
  <si>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</si>
  <si>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</si>
  <si>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</si>
  <si>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</si>
  <si>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</si>
  <si>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</si>
  <si>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</si>
  <si>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</si>
  <si>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</si>
  <si>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</si>
  <si>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</si>
  <si>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</si>
  <si>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</si>
  <si>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</si>
  <si>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</si>
  <si>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</si>
  <si>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</si>
  <si>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</si>
  <si>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</si>
  <si>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</si>
  <si>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</si>
  <si>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</si>
  <si>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</si>
  <si>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</si>
  <si>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</si>
  <si>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</si>
  <si>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</si>
  <si>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</si>
  <si>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</si>
  <si>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</si>
  <si>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</si>
  <si>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</si>
  <si>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</si>
  <si>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</si>
  <si>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</si>
  <si>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</si>
  <si>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</si>
  <si>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</si>
  <si>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</si>
  <si>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</si>
  <si>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</si>
  <si>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</si>
  <si>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</si>
  <si>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</si>
  <si>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</si>
  <si>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</si>
  <si>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</si>
  <si>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</si>
  <si>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</si>
  <si>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</si>
  <si>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</si>
  <si>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</si>
  <si>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</si>
  <si>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</si>
  <si>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</si>
  <si>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</si>
  <si>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</si>
  <si>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</si>
  <si>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</si>
  <si>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</si>
  <si>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</si>
  <si>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</si>
  <si>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</si>
  <si>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</si>
  <si>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</si>
  <si>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</si>
  <si>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</si>
  <si>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</si>
  <si>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</si>
  <si>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</si>
  <si>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</si>
  <si>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</si>
  <si>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</si>
  <si>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</si>
  <si>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</si>
  <si>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</si>
  <si>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</si>
  <si>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</si>
  <si>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</si>
  <si>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</si>
  <si>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</si>
  <si>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</si>
  <si>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</si>
  <si>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</si>
  <si>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</si>
  <si>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</si>
  <si>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</si>
  <si>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</si>
  <si>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</si>
  <si>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</si>
  <si>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</si>
  <si>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</si>
  <si>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</si>
  <si>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</si>
  <si>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</si>
  <si>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</si>
  <si>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</si>
  <si>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</si>
  <si>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</si>
  <si>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</si>
  <si>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</si>
  <si>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</si>
  <si>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</si>
  <si>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</si>
  <si>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</si>
  <si>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</si>
  <si>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</si>
  <si>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</si>
  <si>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</si>
  <si>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</si>
  <si>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</si>
  <si>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</si>
  <si>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</si>
  <si>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</si>
  <si>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</si>
  <si>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</si>
  <si>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</si>
  <si>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</si>
  <si>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</si>
  <si>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</si>
  <si>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</si>
  <si>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</si>
  <si>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</si>
  <si>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</si>
  <si>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</si>
  <si>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</si>
  <si>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</si>
  <si>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</si>
  <si>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</si>
  <si>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</si>
  <si>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</si>
  <si>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</si>
  <si>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</si>
  <si>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</si>
  <si>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</si>
  <si>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</si>
  <si>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</si>
  <si>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</si>
  <si>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</si>
  <si>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</si>
  <si>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</si>
  <si>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</si>
  <si>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</si>
  <si>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</si>
  <si>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</si>
  <si>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</si>
  <si>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</si>
  <si>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</si>
  <si>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</si>
  <si>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</si>
  <si>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</si>
  <si>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</si>
  <si>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</si>
  <si>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</si>
  <si>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</si>
  <si>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</si>
  <si>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</si>
  <si>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</si>
  <si>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</si>
  <si>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</si>
  <si>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</si>
  <si>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</si>
  <si>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</si>
  <si>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</si>
  <si>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</si>
  <si>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</si>
  <si>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</si>
  <si>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</si>
  <si>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</si>
  <si>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</si>
  <si>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</si>
  <si>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</si>
  <si>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</si>
  <si>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</si>
  <si>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</si>
  <si>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</si>
  <si>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</si>
  <si>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</si>
  <si>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</si>
  <si>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</si>
  <si>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</si>
  <si>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</si>
  <si>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</si>
  <si>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</si>
  <si>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</si>
  <si>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</si>
  <si>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</si>
  <si>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</si>
  <si>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</si>
  <si>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</si>
  <si>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</si>
  <si>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</si>
  <si>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</si>
  <si>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</si>
  <si>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</si>
  <si>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</si>
  <si>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</si>
  <si>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</si>
  <si>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</si>
  <si>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</si>
  <si>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</si>
  <si>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</si>
  <si>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</si>
  <si>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</si>
  <si>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</si>
  <si>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</si>
  <si>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</si>
  <si>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</si>
  <si>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</si>
  <si>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</si>
  <si>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</si>
  <si>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</si>
  <si>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</si>
  <si>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</si>
  <si>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</si>
  <si>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</si>
  <si>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</si>
  <si>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</si>
  <si>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</si>
  <si>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</si>
  <si>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</si>
  <si>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</si>
  <si>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</si>
  <si>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</si>
  <si>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</si>
  <si>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</si>
  <si>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</si>
  <si>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</si>
  <si>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</si>
  <si>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</si>
  <si>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</si>
  <si>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</si>
  <si>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</si>
  <si>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</si>
  <si>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</si>
  <si>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</si>
  <si>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</si>
  <si>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</si>
  <si>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</si>
  <si>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</si>
  <si>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</si>
  <si>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</si>
  <si>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</si>
  <si>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</si>
  <si>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</si>
  <si>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</si>
  <si>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</si>
  <si>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</si>
  <si>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</si>
  <si>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</si>
  <si>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</si>
  <si>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</si>
  <si>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</si>
  <si>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</si>
  <si>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</si>
  <si>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</si>
  <si>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</si>
  <si>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</si>
  <si>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</si>
  <si>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</si>
  <si>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</si>
  <si>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</si>
  <si>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</si>
  <si>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</si>
  <si>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</si>
  <si>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</si>
  <si>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</si>
  <si>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</si>
  <si>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</si>
  <si>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</si>
  <si>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</si>
  <si>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</si>
  <si>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</si>
  <si>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</si>
  <si>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</si>
  <si>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</si>
  <si>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</si>
  <si>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</si>
  <si>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</si>
  <si>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</si>
  <si>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</si>
  <si>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</si>
  <si>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</si>
  <si>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</si>
  <si>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</si>
  <si>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</si>
  <si>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</si>
  <si>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</si>
  <si>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</si>
  <si>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</si>
  <si>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</si>
  <si>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</si>
  <si>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</si>
  <si>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</si>
  <si>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</si>
  <si>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</si>
  <si>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</si>
  <si>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</si>
  <si>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</si>
  <si>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</si>
  <si>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</si>
  <si>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</si>
  <si>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</si>
  <si>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</si>
  <si>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</si>
  <si>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</si>
  <si>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</si>
  <si>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</si>
  <si>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</si>
  <si>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</si>
  <si>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</si>
  <si>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</si>
  <si>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</si>
  <si>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</si>
  <si>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</si>
  <si>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</si>
  <si>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</si>
  <si>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</si>
  <si>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</si>
  <si>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</si>
  <si>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</si>
  <si>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</si>
  <si>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</si>
  <si>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</si>
  <si>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</si>
  <si>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</si>
  <si>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</si>
  <si>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</si>
  <si>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</si>
  <si>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</si>
  <si>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</si>
  <si>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</si>
  <si>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</si>
  <si>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</si>
  <si>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</si>
  <si>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</si>
  <si>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</si>
  <si>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</si>
  <si>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</si>
  <si>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</si>
  <si>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</si>
  <si>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</si>
  <si>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</si>
  <si>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</si>
  <si>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</si>
  <si>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</si>
  <si>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</si>
  <si>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</si>
  <si>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</si>
  <si>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</si>
  <si>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</si>
  <si>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</si>
  <si>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</si>
  <si>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</si>
  <si>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</si>
  <si>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</si>
  <si>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</si>
  <si>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</si>
  <si>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</si>
  <si>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</si>
  <si>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</si>
  <si>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</si>
  <si>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</si>
  <si>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</si>
  <si>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</si>
  <si>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</si>
  <si>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</si>
  <si>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</si>
  <si>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</si>
  <si>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</si>
  <si>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</si>
  <si>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</si>
  <si>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</si>
  <si>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</si>
  <si>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</si>
  <si>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</si>
  <si>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</si>
  <si>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</si>
  <si>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</si>
  <si>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</si>
  <si>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</si>
  <si>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</si>
  <si>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</si>
  <si>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</si>
  <si>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</si>
  <si>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</si>
  <si>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</si>
  <si>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</si>
  <si>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</si>
  <si>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</si>
  <si>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</si>
  <si>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</si>
  <si>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</si>
  <si>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</si>
  <si>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</si>
  <si>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</si>
  <si>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</si>
  <si>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</si>
  <si>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</si>
  <si>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</si>
  <si>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</si>
  <si>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</si>
  <si>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</si>
  <si>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</si>
  <si>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</si>
  <si>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</si>
  <si>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</si>
  <si>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</si>
  <si>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</si>
  <si>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</si>
  <si>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</si>
  <si>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</si>
  <si>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</si>
  <si>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</si>
  <si>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</si>
  <si>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</si>
  <si>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</si>
  <si>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</si>
  <si>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</si>
  <si>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</si>
  <si>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</si>
  <si>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</si>
  <si>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</si>
  <si>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</si>
  <si>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</si>
  <si>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</si>
  <si>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</si>
  <si>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</si>
  <si>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</si>
  <si>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</si>
  <si>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</si>
  <si>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</si>
  <si>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</si>
  <si>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</si>
  <si>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</si>
  <si>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</si>
  <si>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</si>
  <si>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</si>
  <si>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</si>
  <si>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</si>
  <si>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</si>
  <si>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</si>
  <si>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</si>
  <si>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</si>
  <si>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</si>
  <si>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</si>
  <si>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</si>
  <si>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</si>
  <si>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</si>
  <si>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</si>
  <si>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</si>
  <si>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</si>
  <si>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</si>
  <si>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</si>
  <si>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</si>
  <si>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</si>
  <si>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</si>
  <si>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</si>
  <si>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</si>
  <si>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</si>
  <si>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</si>
  <si>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</si>
  <si>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</si>
  <si>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</si>
  <si>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</si>
  <si>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</si>
  <si>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</si>
  <si>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</si>
  <si>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</si>
  <si>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</si>
  <si>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</si>
  <si>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</si>
  <si>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</si>
  <si>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</si>
  <si>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</si>
  <si>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</si>
  <si>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</si>
  <si>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</si>
  <si>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</si>
  <si>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</si>
  <si>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</si>
  <si>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</si>
  <si>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</si>
  <si>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</si>
  <si>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</si>
  <si>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</si>
  <si>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</si>
  <si>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</si>
  <si>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</si>
  <si>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</si>
  <si>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</si>
  <si>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</si>
  <si>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</si>
  <si>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</si>
  <si>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</si>
  <si>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</si>
  <si>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</si>
  <si>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</si>
  <si>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</si>
  <si>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</si>
  <si>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</si>
  <si>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</si>
  <si>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</si>
  <si>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</si>
  <si>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</si>
  <si>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</si>
  <si>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</si>
  <si>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</si>
  <si>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</si>
  <si>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</si>
  <si>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</si>
  <si>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</si>
  <si>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</si>
  <si>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</si>
  <si>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</si>
  <si>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</si>
  <si>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</si>
  <si>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</si>
  <si>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</si>
  <si>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</si>
  <si>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</si>
  <si>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</si>
  <si>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</si>
  <si>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</si>
  <si>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</si>
  <si>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</si>
  <si>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</si>
  <si>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</si>
  <si>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</si>
  <si>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</si>
  <si>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</si>
  <si>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</si>
  <si>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</si>
  <si>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</si>
  <si>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</si>
  <si>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</si>
  <si>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</si>
  <si>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</si>
  <si>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</si>
  <si>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</si>
  <si>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</si>
  <si>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</si>
  <si>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</si>
  <si>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</si>
  <si>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</si>
  <si>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</si>
  <si>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</si>
  <si>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</si>
  <si>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</si>
  <si>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</si>
  <si>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</si>
  <si>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</si>
  <si>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</si>
  <si>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</si>
  <si>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</si>
  <si>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</si>
  <si>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</si>
  <si>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</si>
  <si>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</si>
  <si>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</si>
  <si>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</si>
  <si>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</si>
  <si>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</si>
  <si>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</si>
  <si>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</si>
  <si>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</si>
  <si>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</si>
  <si>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</si>
  <si>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</si>
  <si>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</si>
  <si>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</si>
  <si>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</si>
  <si>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</si>
  <si>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</si>
  <si>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</si>
  <si>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</si>
  <si>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</si>
  <si>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</si>
  <si>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</si>
  <si>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</si>
  <si>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</si>
  <si>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</si>
  <si>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</si>
  <si>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</si>
  <si>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</si>
  <si>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</si>
  <si>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</si>
  <si>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</si>
  <si>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</si>
  <si>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</si>
  <si>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</si>
  <si>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</si>
  <si>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</si>
  <si>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</si>
  <si>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</si>
  <si>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</si>
  <si>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</si>
  <si>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</si>
  <si>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</si>
  <si>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</si>
  <si>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</si>
  <si>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</si>
  <si>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</si>
  <si>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</si>
  <si>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</si>
  <si>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</si>
  <si>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</si>
  <si>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</si>
  <si>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</si>
  <si>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</si>
  <si>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</si>
  <si>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</si>
  <si>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</si>
  <si>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</si>
  <si>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</si>
  <si>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</si>
  <si>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</si>
  <si>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</si>
  <si>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</si>
  <si>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</si>
  <si>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</si>
  <si>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</si>
  <si>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</si>
  <si>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</si>
  <si>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</si>
  <si>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</si>
  <si>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</si>
  <si>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</si>
  <si>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</si>
  <si>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</si>
  <si>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</si>
  <si>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</si>
  <si>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</si>
  <si>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</si>
  <si>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</si>
  <si>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</si>
  <si>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</si>
  <si>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</si>
  <si>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</si>
  <si>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</si>
  <si>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</si>
  <si>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</si>
  <si>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</si>
  <si>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</si>
  <si>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</si>
  <si>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</si>
  <si>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</si>
  <si>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</si>
  <si>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</si>
  <si>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</si>
  <si>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</si>
  <si>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</si>
  <si>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</si>
  <si>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</si>
  <si>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</si>
  <si>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</si>
  <si>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</si>
  <si>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</si>
  <si>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</si>
  <si>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</si>
  <si>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</si>
  <si>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</si>
  <si>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</si>
  <si>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</si>
  <si>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</si>
  <si>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</si>
  <si>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</si>
  <si>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</si>
  <si>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</si>
  <si>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</si>
  <si>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</si>
  <si>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</si>
  <si>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</si>
  <si>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</si>
  <si>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</si>
  <si>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</si>
  <si>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</si>
  <si>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</si>
  <si>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</si>
  <si>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</si>
  <si>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</si>
  <si>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</si>
  <si>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</si>
  <si>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</si>
  <si>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</si>
  <si>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</si>
  <si>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</si>
  <si>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</si>
  <si>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</si>
  <si>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</si>
  <si>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</si>
  <si>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</si>
  <si>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</si>
  <si>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</si>
  <si>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</si>
  <si>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</si>
  <si>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</si>
  <si>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</si>
  <si>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</si>
  <si>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</si>
  <si>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</si>
  <si>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</si>
  <si>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</si>
  <si>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</si>
  <si>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</si>
  <si>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</si>
  <si>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</si>
  <si>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</si>
  <si>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</si>
  <si>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</si>
  <si>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</si>
  <si>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</si>
  <si>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</si>
  <si>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</si>
  <si>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</si>
  <si>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</si>
  <si>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</si>
  <si>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</si>
  <si>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</si>
  <si>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</si>
  <si>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</si>
  <si>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</si>
  <si>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</si>
  <si>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</si>
  <si>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</si>
  <si>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</si>
  <si>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</si>
  <si>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</si>
  <si>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</si>
  <si>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</si>
  <si>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</si>
  <si>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</si>
  <si>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</si>
  <si>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</si>
  <si>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</si>
  <si>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</si>
  <si>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</si>
  <si>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</si>
  <si>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</si>
  <si>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</si>
  <si>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</si>
  <si>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</si>
  <si>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</si>
  <si>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</si>
  <si>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</si>
  <si>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</si>
  <si>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</si>
  <si>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</si>
  <si>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</si>
  <si>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</si>
  <si>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</si>
  <si>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</si>
  <si>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</si>
  <si>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</si>
  <si>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</si>
  <si>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</si>
  <si>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</si>
  <si>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</si>
  <si>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</si>
  <si>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</si>
  <si>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</si>
  <si>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</si>
  <si>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</si>
  <si>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</si>
  <si>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</si>
  <si>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</si>
  <si>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</si>
  <si>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</si>
  <si>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</si>
  <si>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</si>
  <si>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</si>
  <si>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</si>
  <si>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</si>
  <si>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</si>
  <si>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</si>
  <si>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</si>
  <si>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</si>
  <si>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</si>
  <si>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</si>
  <si>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</si>
  <si>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</si>
  <si>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</si>
  <si>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</si>
  <si>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</si>
  <si>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</si>
  <si>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</si>
  <si>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</si>
  <si>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</si>
  <si>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</si>
  <si>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</si>
  <si>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</si>
  <si>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</si>
  <si>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</si>
  <si>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</si>
  <si>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</si>
  <si>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</si>
  <si>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</si>
  <si>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</si>
  <si>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</si>
  <si>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</si>
  <si>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</si>
  <si>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</si>
  <si>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</si>
  <si>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</si>
  <si>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</si>
  <si>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</si>
  <si>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</si>
  <si>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</si>
  <si>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</si>
  <si>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</si>
  <si>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</si>
  <si>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</si>
  <si>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</si>
  <si>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</si>
  <si>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</si>
  <si>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</si>
  <si>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</si>
  <si>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</si>
  <si>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</si>
  <si>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</si>
  <si>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</si>
  <si>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</si>
  <si>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</si>
  <si>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</si>
  <si>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</si>
  <si>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</si>
  <si>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</si>
  <si>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</si>
  <si>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</si>
  <si>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</si>
  <si>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</si>
  <si>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</si>
  <si>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</si>
  <si>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</si>
  <si>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</si>
  <si>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</si>
  <si>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</si>
  <si>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</si>
  <si>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</si>
  <si>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</si>
  <si>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</si>
  <si>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</si>
  <si>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</si>
  <si>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</si>
  <si>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</si>
  <si>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</si>
  <si>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</si>
  <si>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</si>
  <si>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</si>
  <si>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</si>
  <si>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</si>
  <si>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</si>
  <si>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</si>
  <si>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</si>
  <si>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</si>
  <si>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</si>
  <si>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</si>
  <si>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</si>
  <si>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</si>
  <si>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</si>
  <si>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</si>
  <si>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</si>
  <si>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</si>
  <si>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</si>
  <si>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</si>
  <si>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</si>
  <si>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</si>
  <si>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</si>
  <si>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</si>
  <si>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</si>
  <si>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</si>
  <si>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</si>
  <si>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</si>
  <si>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</si>
  <si>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</si>
  <si>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</si>
  <si>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</si>
  <si>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</si>
  <si>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</si>
  <si>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</si>
  <si>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</si>
  <si>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</si>
  <si>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</si>
  <si>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</si>
  <si>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</si>
  <si>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</si>
  <si>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</si>
  <si>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</si>
  <si>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</si>
  <si>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</si>
  <si>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</si>
  <si>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</si>
  <si>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</si>
  <si>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</si>
  <si>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</si>
  <si>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</si>
  <si>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</si>
  <si>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</si>
  <si>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</si>
  <si>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</si>
  <si>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</si>
  <si>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</si>
  <si>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</si>
  <si>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</si>
  <si>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</si>
  <si>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</si>
  <si>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</si>
  <si>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</si>
  <si>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</si>
  <si>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</si>
  <si>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</si>
  <si>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</si>
  <si>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</si>
  <si>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</si>
  <si>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</si>
  <si>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</si>
  <si>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</si>
  <si>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</si>
  <si>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</si>
  <si>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</si>
  <si>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</si>
  <si>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</si>
  <si>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</si>
  <si>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</si>
  <si>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</si>
  <si>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</si>
  <si>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</si>
  <si>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</si>
  <si>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</si>
  <si>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</si>
  <si>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</si>
  <si>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</si>
  <si>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</si>
  <si>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</si>
  <si>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</si>
  <si>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</si>
  <si>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</si>
  <si>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</si>
  <si>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</si>
  <si>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</si>
  <si>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</si>
  <si>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</si>
  <si>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</si>
  <si>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</si>
  <si>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</si>
  <si>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</si>
  <si>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</si>
  <si>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</si>
  <si>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</si>
  <si>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</si>
  <si>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</si>
  <si>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</si>
  <si>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</si>
  <si>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</si>
  <si>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</si>
  <si>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</si>
  <si>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</si>
  <si>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</si>
  <si>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</si>
  <si>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</si>
  <si>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</si>
  <si>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</si>
  <si>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</si>
  <si>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</si>
  <si>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</si>
  <si>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</si>
  <si>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</si>
  <si>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</si>
  <si>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</si>
  <si>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</si>
  <si>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</si>
  <si>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</si>
  <si>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</si>
  <si>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</si>
  <si>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</si>
  <si>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</si>
  <si>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</si>
  <si>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</si>
  <si>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</si>
  <si>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</si>
  <si>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</si>
  <si>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</si>
  <si>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</si>
  <si>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</si>
  <si>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</si>
  <si>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</si>
  <si>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</si>
  <si>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</si>
  <si>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</si>
  <si>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</si>
  <si>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</si>
  <si>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</si>
  <si>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</si>
  <si>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</si>
  <si>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</si>
  <si>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</si>
  <si>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</si>
  <si>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</si>
  <si>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</si>
  <si>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</si>
  <si>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</si>
  <si>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</si>
  <si>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</si>
  <si>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</si>
  <si>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</si>
  <si>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</si>
  <si>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</si>
  <si>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</si>
  <si>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</si>
  <si>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</si>
  <si>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</si>
  <si>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</si>
  <si>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</si>
  <si>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</si>
  <si>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</si>
  <si>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</si>
  <si>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</si>
  <si>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</si>
  <si>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</si>
  <si>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</si>
  <si>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</si>
  <si>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</si>
  <si>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</si>
  <si>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</si>
  <si>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</si>
  <si>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</si>
  <si>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</si>
  <si>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</si>
  <si>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</si>
  <si>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</si>
  <si>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</si>
  <si>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</si>
  <si>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</si>
  <si>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</si>
  <si>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</si>
  <si>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</si>
  <si>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</si>
  <si>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</si>
  <si>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</si>
  <si>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</si>
  <si>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</si>
  <si>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</si>
  <si>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</si>
  <si>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</si>
  <si>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</si>
  <si>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</si>
  <si>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</si>
  <si>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</si>
  <si>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</si>
  <si>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</si>
  <si>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</si>
  <si>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</si>
  <si>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</si>
  <si>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</si>
  <si>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</si>
  <si>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</si>
  <si>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</si>
  <si>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</si>
  <si>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</si>
  <si>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</si>
  <si>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</si>
  <si>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</si>
  <si>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</si>
  <si>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</si>
  <si>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</si>
  <si>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</si>
  <si>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</si>
  <si>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</si>
  <si>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</si>
  <si>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</si>
  <si>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</si>
  <si>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</si>
  <si>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</si>
  <si>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</si>
  <si>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</si>
  <si>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</si>
  <si>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</si>
  <si>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</si>
  <si>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</si>
  <si>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</si>
  <si>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</si>
  <si>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</si>
  <si>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</si>
  <si>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</si>
  <si>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</si>
  <si>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</si>
  <si>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</si>
  <si>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</si>
  <si>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</si>
  <si>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</si>
  <si>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</si>
  <si>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</si>
  <si>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</si>
  <si>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</si>
  <si>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</si>
  <si>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</si>
  <si>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</si>
  <si>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</si>
  <si>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</si>
  <si>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</si>
  <si>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</si>
  <si>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</si>
  <si>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</si>
  <si>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</si>
  <si>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</si>
  <si>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</si>
  <si>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</si>
  <si>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</si>
  <si>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</si>
  <si>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</si>
  <si>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</si>
  <si>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</si>
  <si>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</si>
  <si>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</si>
  <si>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</si>
  <si>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</si>
  <si>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</si>
  <si>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</si>
  <si>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</si>
  <si>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</si>
  <si>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</si>
  <si>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</si>
  <si>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</si>
  <si>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</si>
  <si>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</si>
  <si>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</si>
  <si>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</si>
  <si>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</si>
  <si>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</si>
  <si>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</si>
  <si>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</si>
  <si>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</si>
  <si>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</si>
  <si>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</si>
  <si>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</si>
  <si>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</si>
  <si>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</si>
  <si>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</si>
  <si>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</si>
  <si>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</si>
  <si>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</si>
  <si>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</si>
  <si>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</si>
  <si>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</si>
  <si>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</si>
  <si>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</si>
  <si>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</si>
  <si>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</si>
  <si>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</si>
  <si>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</si>
  <si>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</si>
  <si>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</si>
  <si>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</si>
  <si>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</si>
  <si>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</si>
  <si>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</si>
  <si>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</si>
  <si>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</si>
  <si>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</si>
  <si>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</si>
  <si>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</si>
  <si>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</si>
  <si>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</si>
  <si>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</si>
  <si>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</si>
  <si>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</si>
  <si>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</si>
  <si>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</si>
  <si>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</si>
  <si>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</si>
  <si>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</si>
  <si>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</si>
  <si>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</si>
  <si>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</si>
  <si>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</si>
  <si>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</si>
  <si>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</si>
  <si>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</si>
  <si>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</si>
  <si>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</si>
  <si>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</si>
  <si>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</si>
  <si>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</si>
  <si>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</si>
  <si>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</si>
  <si>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</si>
  <si>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</si>
  <si>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</si>
  <si>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</si>
  <si>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</si>
  <si>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</si>
  <si>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</si>
  <si>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</si>
  <si>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</si>
  <si>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</si>
  <si>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</si>
  <si>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</si>
  <si>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</si>
  <si>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</si>
  <si>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</si>
  <si>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</si>
  <si>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</si>
  <si>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</si>
  <si>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</si>
  <si>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</si>
  <si>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</si>
  <si>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</si>
  <si>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</si>
  <si>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</si>
  <si>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</si>
  <si>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</si>
  <si>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</si>
  <si>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</si>
  <si>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</si>
  <si>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</si>
  <si>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</si>
  <si>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</si>
  <si>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</si>
  <si>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</si>
  <si>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</si>
  <si>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</si>
  <si>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</si>
  <si>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</si>
  <si>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</si>
  <si>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</si>
  <si>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</si>
  <si>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</si>
  <si>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</si>
  <si>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</si>
  <si>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</si>
  <si>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</si>
  <si>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</si>
  <si>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</si>
  <si>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</si>
  <si>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</si>
  <si>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</si>
  <si>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</si>
  <si>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</si>
  <si>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</si>
  <si>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</si>
  <si>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</si>
  <si>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</si>
  <si>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</si>
  <si>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</si>
  <si>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</si>
  <si>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</si>
  <si>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</si>
  <si>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</si>
  <si>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</si>
  <si>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</si>
  <si>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</si>
  <si>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</si>
  <si>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</si>
  <si>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</si>
  <si>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</si>
  <si>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</si>
  <si>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</si>
  <si>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</si>
  <si>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</si>
  <si>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</si>
  <si>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</si>
  <si>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</si>
  <si>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</si>
  <si>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</si>
  <si>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</si>
  <si>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</si>
  <si>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</si>
  <si>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</si>
  <si>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</si>
  <si>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</si>
  <si>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</si>
  <si>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</si>
  <si>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</si>
  <si>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</si>
  <si>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</si>
  <si>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</si>
  <si>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</si>
  <si>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</si>
  <si>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</si>
  <si>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</si>
  <si>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</si>
  <si>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</si>
  <si>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</si>
  <si>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</si>
  <si>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</si>
  <si>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</si>
  <si>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</si>
  <si>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</si>
  <si>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</si>
  <si>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</si>
  <si>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</si>
  <si>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</si>
  <si>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</si>
  <si>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</si>
  <si>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</si>
  <si>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</si>
  <si>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</si>
  <si>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</si>
  <si>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</si>
  <si>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</si>
  <si>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</si>
  <si>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</si>
  <si>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</si>
  <si>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</si>
  <si>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</si>
  <si>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</si>
  <si>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</si>
  <si>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</si>
  <si>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</si>
  <si>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</si>
  <si>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</si>
  <si>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</si>
  <si>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</si>
  <si>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</si>
  <si>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</si>
  <si>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</si>
  <si>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</si>
  <si>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</si>
  <si>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</si>
  <si>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</si>
  <si>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</si>
  <si>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</si>
  <si>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</si>
  <si>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</si>
  <si>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</si>
  <si>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</si>
  <si>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</si>
  <si>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</si>
  <si>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</si>
  <si>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</si>
  <si>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</si>
  <si>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</si>
  <si>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</si>
  <si>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</si>
  <si>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</si>
  <si>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</si>
  <si>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</si>
  <si>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</si>
  <si>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</si>
  <si>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</si>
  <si>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</si>
  <si>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</si>
  <si>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</si>
  <si>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</si>
  <si>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</si>
  <si>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</si>
  <si>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</si>
  <si>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</si>
  <si>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</si>
  <si>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</si>
  <si>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</si>
  <si>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</si>
  <si>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</si>
  <si>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</si>
  <si>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</si>
  <si>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</si>
  <si>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</si>
  <si>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</si>
  <si>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</si>
  <si>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</si>
  <si>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</si>
  <si>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</si>
  <si>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</si>
  <si>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</si>
  <si>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</si>
  <si>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</si>
  <si>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</si>
  <si>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</si>
  <si>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</si>
  <si>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</si>
  <si>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</si>
  <si>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</si>
  <si>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</si>
  <si>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</si>
  <si>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</si>
  <si>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</si>
  <si>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</si>
  <si>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</si>
  <si>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</si>
  <si>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</si>
  <si>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</si>
  <si>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</si>
  <si>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</si>
  <si>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</si>
  <si>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</si>
  <si>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</si>
  <si>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</si>
  <si>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</si>
  <si>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</si>
  <si>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</si>
  <si>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</si>
  <si>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</si>
  <si>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</si>
  <si>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</si>
  <si>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</si>
  <si>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</si>
  <si>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</si>
  <si>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</si>
  <si>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</si>
  <si>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</si>
  <si>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</si>
  <si>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</si>
  <si>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</si>
  <si>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</si>
  <si>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</si>
  <si>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</si>
  <si>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</si>
  <si>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</si>
  <si>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</si>
  <si>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</si>
  <si>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</si>
  <si>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</si>
  <si>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</si>
  <si>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</si>
  <si>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</si>
  <si>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</si>
  <si>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</si>
  <si>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</si>
  <si>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</si>
  <si>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</si>
  <si>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</si>
  <si>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</si>
  <si>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</si>
  <si>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</si>
  <si>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</si>
  <si>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</si>
  <si>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</si>
  <si>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</si>
  <si>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</si>
  <si>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</si>
  <si>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</si>
  <si>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</si>
  <si>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</si>
  <si>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</si>
  <si>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</si>
  <si>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</si>
  <si>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</si>
  <si>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</si>
  <si>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</si>
  <si>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</si>
  <si>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</si>
  <si>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</si>
  <si>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</si>
  <si>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</si>
  <si>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</si>
  <si>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</si>
  <si>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</si>
  <si>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</si>
  <si>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</si>
  <si>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</si>
  <si>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</si>
  <si>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</si>
  <si>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</si>
  <si>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</si>
  <si>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</si>
  <si>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</si>
  <si>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</si>
  <si>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</si>
  <si>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</si>
  <si>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</si>
  <si>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</si>
  <si>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</si>
  <si>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</si>
  <si>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</si>
  <si>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</si>
  <si>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</si>
  <si>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</si>
  <si>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</si>
  <si>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</si>
  <si>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</si>
  <si>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</si>
  <si>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</si>
  <si>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</si>
  <si>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</si>
  <si>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</si>
  <si>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</si>
  <si>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</si>
  <si>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</si>
  <si>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</si>
  <si>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</si>
  <si>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</si>
  <si>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</si>
  <si>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</si>
  <si>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</si>
  <si>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</si>
  <si>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</si>
  <si>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</si>
  <si>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</si>
  <si>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</si>
  <si>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</si>
  <si>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</si>
  <si>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</si>
  <si>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</si>
  <si>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</si>
  <si>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</si>
  <si>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</si>
  <si>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</si>
  <si>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</si>
  <si>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</si>
  <si>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</si>
  <si>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</si>
  <si>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</si>
  <si>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</si>
  <si>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</si>
  <si>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</si>
  <si>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</si>
  <si>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</si>
  <si>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</si>
  <si>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</si>
  <si>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</si>
  <si>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</si>
  <si>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</si>
  <si>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</si>
  <si>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</si>
  <si>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</si>
  <si>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</si>
  <si>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</si>
  <si>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</si>
  <si>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</si>
  <si>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</si>
  <si>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</si>
  <si>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</si>
  <si>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</si>
  <si>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</si>
  <si>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</si>
  <si>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</si>
  <si>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</si>
  <si>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</si>
  <si>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</si>
  <si>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</si>
  <si>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</si>
  <si>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</si>
  <si>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</si>
  <si>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</si>
  <si>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</si>
  <si>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</si>
  <si>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</si>
  <si>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</si>
  <si>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</si>
  <si>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</si>
  <si>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</si>
  <si>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</si>
  <si>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</si>
  <si>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</si>
  <si>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</si>
  <si>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</si>
  <si>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</si>
  <si>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</si>
  <si>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</si>
  <si>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</si>
  <si>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</si>
  <si>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</si>
  <si>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</si>
  <si>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</si>
  <si>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</si>
  <si>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</si>
  <si>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</si>
  <si>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</si>
  <si>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</si>
  <si>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</si>
  <si>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</si>
  <si>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</si>
  <si>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</si>
  <si>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</si>
  <si>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</si>
  <si>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</si>
  <si>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</si>
  <si>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</si>
  <si>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</si>
  <si>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</si>
  <si>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</si>
  <si>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</si>
  <si>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</si>
  <si>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</si>
  <si>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</si>
  <si>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</si>
  <si>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</si>
  <si>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</si>
  <si>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</si>
  <si>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</si>
  <si>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</si>
  <si>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</si>
  <si>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</si>
  <si>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</si>
  <si>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</si>
  <si>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</si>
  <si>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</si>
  <si>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</si>
  <si>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</si>
  <si>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</si>
  <si>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</si>
  <si>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</si>
  <si>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</si>
  <si>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</si>
  <si>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</si>
  <si>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</si>
  <si>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</si>
  <si>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</si>
  <si>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</si>
  <si>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</si>
  <si>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</si>
  <si>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</si>
  <si>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</si>
  <si>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</si>
  <si>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</si>
  <si>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</si>
  <si>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</si>
  <si>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</si>
  <si>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</si>
  <si>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</si>
  <si>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</si>
  <si>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</si>
  <si>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</si>
  <si>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</si>
  <si>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</si>
  <si>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</si>
  <si>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</si>
  <si>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</si>
  <si>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</si>
  <si>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</si>
  <si>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</si>
  <si>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</si>
  <si>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</si>
  <si>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</si>
  <si>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</si>
  <si>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</si>
  <si>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</si>
  <si>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</si>
  <si>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</si>
  <si>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</si>
  <si>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</si>
  <si>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</si>
  <si>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</si>
  <si>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</si>
  <si>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</si>
  <si>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</si>
  <si>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</si>
  <si>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</si>
  <si>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</si>
  <si>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</si>
  <si>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</si>
  <si>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</si>
  <si>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</si>
  <si>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</si>
  <si>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</si>
  <si>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</si>
  <si>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</si>
  <si>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</si>
  <si>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</si>
  <si>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</si>
  <si>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</si>
  <si>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</si>
  <si>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</si>
  <si>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</si>
  <si>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</si>
  <si>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</si>
  <si>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</si>
  <si>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</si>
  <si>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</si>
  <si>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</si>
  <si>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</si>
  <si>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</si>
  <si>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</si>
  <si>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</si>
  <si>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</si>
  <si>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</si>
  <si>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</si>
  <si>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</si>
  <si>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</si>
  <si>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</si>
  <si>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</si>
  <si>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</si>
  <si>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</si>
  <si>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</si>
  <si>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</si>
  <si>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</si>
  <si>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</si>
  <si>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</si>
  <si>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</si>
  <si>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</si>
  <si>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</si>
  <si>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</si>
  <si>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</si>
  <si>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</si>
  <si>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</si>
  <si>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</si>
  <si>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</si>
  <si>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</si>
  <si>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</si>
  <si>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</si>
  <si>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</si>
  <si>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</si>
  <si>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</si>
  <si>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</si>
  <si>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</si>
  <si>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</si>
  <si>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</si>
  <si>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</si>
  <si>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</si>
  <si>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</si>
  <si>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</si>
  <si>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</si>
  <si>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</si>
  <si>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</si>
  <si>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</si>
  <si>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</si>
  <si>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</si>
  <si>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</si>
  <si>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</si>
  <si>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</si>
  <si>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</si>
  <si>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</si>
  <si>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</si>
  <si>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</si>
  <si>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</si>
  <si>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</si>
  <si>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</si>
  <si>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</si>
  <si>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</si>
  <si>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</si>
  <si>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</si>
  <si>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</si>
  <si>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</si>
  <si>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</si>
  <si>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</si>
  <si>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</si>
  <si>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</si>
  <si>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</si>
  <si>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</si>
  <si>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</si>
  <si>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</si>
  <si>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</si>
  <si>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</si>
  <si>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</si>
  <si>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</si>
  <si>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</si>
  <si>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</si>
  <si>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</si>
  <si>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</si>
  <si>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</si>
  <si>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</si>
  <si>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</si>
  <si>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</si>
  <si>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</si>
  <si>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</si>
  <si>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</si>
  <si>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</si>
  <si>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</si>
  <si>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</si>
  <si>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</si>
  <si>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</si>
  <si>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</si>
  <si>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</si>
  <si>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</si>
  <si>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</si>
  <si>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</si>
  <si>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</si>
  <si>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</si>
  <si>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</si>
  <si>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</si>
  <si>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</si>
  <si>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</si>
  <si>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</si>
  <si>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</si>
  <si>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</si>
  <si>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</si>
  <si>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</si>
  <si>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</si>
  <si>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</si>
  <si>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</si>
  <si>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</si>
  <si>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</si>
  <si>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</si>
  <si>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</si>
  <si>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</si>
  <si>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</si>
  <si>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</si>
  <si>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</si>
  <si>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</si>
  <si>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</si>
  <si>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</si>
  <si>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</si>
  <si>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</si>
  <si>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</si>
  <si>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</si>
  <si>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</si>
  <si>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</si>
  <si>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</si>
  <si>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</si>
  <si>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</si>
  <si>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</si>
  <si>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</si>
  <si>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</si>
  <si>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</si>
  <si>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</si>
  <si>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</si>
  <si>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</si>
  <si>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</si>
  <si>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</si>
  <si>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</si>
  <si>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</si>
  <si>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</si>
  <si>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</si>
  <si>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</si>
  <si>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</si>
  <si>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</si>
  <si>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</si>
  <si>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</si>
  <si>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</si>
  <si>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</si>
  <si>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</si>
  <si>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</si>
  <si>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</si>
  <si>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</si>
  <si>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</si>
  <si>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</si>
  <si>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</si>
  <si>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</si>
  <si>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</si>
  <si>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</si>
  <si>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</si>
  <si>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</si>
  <si>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</si>
  <si>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</si>
  <si>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</si>
  <si>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</si>
  <si>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</si>
  <si>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</si>
  <si>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</si>
  <si>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</si>
  <si>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</si>
  <si>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</si>
  <si>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</si>
  <si>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</si>
  <si>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</si>
  <si>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</si>
  <si>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</si>
  <si>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</si>
  <si>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</si>
  <si>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</si>
  <si>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</si>
  <si>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</si>
  <si>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</si>
  <si>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</si>
  <si>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</si>
  <si>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</si>
  <si>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</si>
  <si>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</si>
  <si>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</si>
  <si>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</si>
  <si>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</si>
  <si>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</si>
  <si>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</si>
  <si>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</si>
  <si>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</si>
  <si>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</si>
  <si>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</si>
  <si>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</si>
  <si>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</si>
  <si>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</si>
  <si>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</si>
  <si>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</si>
  <si>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</si>
  <si>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</si>
  <si>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</si>
  <si>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</si>
  <si>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</si>
  <si>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</si>
  <si>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</si>
  <si>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</si>
  <si>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</si>
  <si>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</si>
  <si>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</si>
  <si>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</si>
  <si>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</si>
  <si>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</si>
  <si>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</si>
  <si>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</si>
  <si>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</si>
  <si>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</si>
  <si>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</si>
  <si>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</si>
  <si>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</si>
  <si>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</si>
  <si>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</si>
  <si>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</si>
  <si>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</si>
  <si>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</si>
  <si>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</si>
  <si>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</si>
  <si>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</si>
  <si>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</si>
  <si>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</si>
  <si>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</si>
  <si>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</si>
  <si>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</si>
  <si>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</si>
  <si>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</si>
  <si>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</si>
  <si>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</si>
  <si>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</si>
  <si>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</si>
  <si>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</si>
  <si>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</si>
  <si>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</si>
  <si>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</si>
  <si>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</si>
  <si>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</si>
  <si>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</si>
  <si>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</si>
  <si>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</si>
  <si>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</si>
  <si>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</si>
  <si>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</si>
  <si>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</si>
  <si>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</si>
  <si>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</si>
  <si>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</si>
  <si>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</si>
  <si>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</si>
  <si>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</si>
  <si>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</si>
  <si>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</si>
  <si>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</si>
  <si>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</si>
  <si>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</si>
  <si>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</si>
  <si>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</si>
  <si>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</si>
  <si>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</si>
  <si>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</si>
  <si>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</si>
  <si>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</si>
  <si>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</si>
  <si>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</si>
  <si>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</si>
  <si>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</si>
  <si>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</si>
  <si>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</si>
  <si>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</si>
  <si>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</si>
  <si>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</si>
  <si>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</si>
  <si>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</si>
  <si>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</si>
  <si>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</si>
  <si>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</si>
  <si>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</si>
  <si>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</si>
  <si>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</si>
  <si>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</si>
  <si>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</si>
  <si>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</si>
  <si>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</si>
  <si>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</si>
  <si>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</si>
  <si>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</si>
  <si>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</si>
  <si>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</si>
  <si>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</si>
  <si>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</si>
  <si>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</si>
  <si>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</si>
  <si>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</si>
  <si>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</si>
  <si>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</si>
  <si>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</si>
  <si>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</si>
  <si>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</si>
  <si>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</si>
  <si>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</si>
  <si>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</si>
  <si>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</si>
  <si>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</si>
  <si>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</si>
  <si>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</si>
  <si>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</si>
  <si>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</si>
  <si>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</si>
  <si>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</si>
  <si>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</si>
  <si>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</si>
  <si>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</si>
  <si>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</si>
  <si>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</si>
  <si>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</si>
  <si>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</si>
  <si>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</si>
  <si>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</si>
  <si>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</si>
  <si>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</si>
  <si>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</si>
  <si>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</si>
  <si>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</si>
  <si>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</si>
  <si>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</si>
  <si>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</si>
  <si>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</si>
  <si>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</si>
  <si>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</si>
  <si>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</si>
  <si>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</si>
  <si>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</si>
  <si>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</si>
  <si>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</si>
  <si>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</si>
  <si>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</si>
  <si>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</si>
  <si>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</si>
  <si>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</si>
  <si>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</si>
  <si>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</si>
  <si>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</si>
  <si>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</si>
  <si>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</si>
  <si>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</si>
  <si>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</si>
  <si>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</si>
  <si>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</si>
  <si>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</si>
  <si>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</si>
  <si>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</si>
  <si>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</si>
  <si>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</si>
  <si>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</si>
  <si>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</si>
  <si>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</si>
  <si>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</si>
  <si>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</si>
  <si>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</si>
  <si>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</si>
  <si>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</si>
  <si>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</si>
  <si>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</si>
  <si>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</si>
  <si>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</si>
  <si>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</si>
  <si>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</si>
  <si>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</si>
  <si>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</si>
  <si>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</si>
  <si>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</si>
  <si>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</si>
  <si>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</si>
  <si>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</si>
  <si>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</si>
  <si>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</si>
  <si>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</si>
  <si>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</si>
  <si>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</si>
  <si>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</si>
  <si>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</si>
  <si>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</si>
  <si>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</si>
  <si>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</si>
  <si>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</si>
  <si>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</si>
  <si>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</si>
  <si>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</si>
  <si>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</si>
  <si>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</si>
  <si>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</si>
  <si>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</si>
  <si>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</si>
  <si>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</si>
  <si>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</si>
  <si>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</si>
  <si>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</si>
  <si>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</si>
  <si>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</si>
  <si>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</si>
  <si>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</si>
  <si>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</si>
  <si>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</si>
  <si>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</si>
  <si>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</si>
  <si>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</si>
  <si>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</si>
  <si>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</si>
  <si>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</si>
  <si>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</si>
  <si>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</si>
  <si>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</si>
  <si>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</si>
  <si>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</si>
  <si>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</si>
  <si>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</si>
  <si>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</si>
  <si>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</si>
  <si>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</si>
  <si>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</si>
  <si>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</si>
  <si>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</si>
  <si>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</si>
  <si>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</si>
  <si>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</si>
  <si>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</si>
  <si>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</si>
  <si>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</si>
  <si>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</si>
  <si>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</si>
  <si>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</si>
  <si>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</si>
  <si>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</si>
  <si>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</si>
  <si>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</si>
  <si>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</si>
  <si>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</si>
  <si>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</si>
  <si>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</si>
  <si>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</si>
  <si>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</si>
  <si>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</si>
  <si>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</si>
  <si>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</si>
  <si>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</si>
  <si>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</si>
  <si>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</si>
  <si>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</si>
  <si>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</si>
  <si>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</si>
  <si>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</si>
  <si>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</si>
  <si>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</si>
  <si>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</si>
  <si>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</si>
  <si>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</si>
  <si>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</si>
  <si>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</si>
  <si>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</si>
  <si>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</si>
  <si>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</si>
  <si>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</si>
  <si>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</si>
  <si>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</si>
  <si>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</si>
  <si>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</si>
  <si>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</si>
  <si>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</si>
  <si>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</si>
  <si>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</si>
  <si>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</si>
  <si>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</si>
  <si>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</si>
  <si>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</si>
  <si>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</si>
  <si>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</si>
  <si>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</si>
  <si>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</si>
  <si>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</si>
  <si>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</si>
  <si>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</si>
  <si>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</si>
  <si>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</si>
  <si>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</si>
  <si>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</si>
  <si>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</si>
  <si>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</si>
  <si>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</si>
  <si>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</si>
  <si>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</si>
  <si>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</si>
  <si>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</si>
  <si>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</si>
  <si>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</si>
  <si>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</si>
  <si>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</si>
  <si>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</si>
  <si>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</si>
  <si>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</si>
  <si>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</si>
  <si>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</si>
  <si>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</si>
  <si>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</si>
  <si>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</si>
  <si>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</si>
  <si>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</si>
  <si>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</si>
  <si>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</si>
  <si>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</si>
  <si>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</si>
  <si>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</si>
  <si>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</si>
  <si>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</si>
  <si>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</si>
  <si>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</si>
  <si>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</si>
  <si>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</si>
  <si>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</si>
  <si>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</si>
  <si>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</si>
  <si>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</si>
  <si>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</si>
  <si>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</si>
  <si>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</si>
  <si>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</si>
  <si>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</si>
  <si>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</si>
  <si>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</si>
  <si>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</si>
  <si>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</si>
  <si>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</si>
  <si>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</si>
  <si>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</si>
  <si>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</si>
  <si>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</si>
  <si>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</si>
  <si>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</si>
  <si>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</si>
  <si>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</si>
  <si>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</si>
  <si>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</si>
  <si>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</si>
  <si>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</si>
  <si>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</si>
  <si>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</si>
  <si>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</si>
  <si>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</si>
  <si>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</si>
  <si>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</si>
  <si>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</si>
  <si>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</si>
  <si>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</si>
  <si>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</si>
  <si>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</si>
  <si>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</si>
  <si>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</si>
  <si>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</si>
  <si>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</si>
  <si>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</si>
  <si>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</si>
  <si>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</si>
  <si>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</si>
  <si>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</si>
  <si>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</si>
  <si>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</si>
  <si>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</si>
  <si>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</si>
  <si>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</si>
  <si>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</si>
  <si>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</si>
  <si>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</si>
  <si>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</si>
  <si>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</si>
  <si>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</si>
  <si>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</si>
  <si>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</si>
  <si>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</si>
  <si>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</si>
  <si>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</si>
  <si>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</si>
  <si>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</si>
  <si>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</si>
  <si>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</si>
  <si>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</si>
  <si>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</si>
  <si>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</si>
  <si>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</si>
  <si>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</si>
  <si>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</si>
  <si>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</si>
  <si>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</si>
  <si>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</si>
  <si>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</si>
  <si>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</si>
  <si>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</si>
  <si>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</si>
  <si>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</si>
  <si>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</si>
  <si>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</si>
  <si>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</si>
  <si>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</si>
  <si>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</si>
  <si>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</si>
  <si>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</si>
  <si>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</si>
  <si>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</si>
  <si>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</si>
  <si>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</si>
  <si>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</si>
  <si>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</si>
  <si>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</si>
  <si>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</si>
  <si>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</si>
  <si>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</si>
  <si>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</si>
  <si>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</si>
  <si>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</si>
  <si>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</si>
  <si>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</si>
  <si>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</si>
  <si>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</si>
  <si>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</si>
  <si>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</si>
  <si>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</si>
  <si>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</si>
  <si>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</si>
  <si>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</si>
  <si>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</si>
  <si>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</si>
  <si>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</si>
  <si>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</si>
  <si>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</si>
  <si>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</si>
  <si>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</si>
  <si>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</si>
  <si>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</si>
  <si>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</si>
  <si>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</si>
  <si>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</si>
  <si>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</si>
  <si>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</si>
  <si>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</si>
  <si>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</si>
  <si>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</si>
  <si>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</si>
  <si>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</si>
  <si>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</si>
  <si>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</si>
  <si>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</si>
  <si>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</si>
  <si>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</si>
  <si>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</si>
  <si>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</si>
  <si>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</si>
  <si>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</si>
  <si>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</si>
  <si>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</si>
  <si>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</si>
  <si>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</si>
  <si>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</si>
  <si>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</si>
  <si>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</si>
  <si>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</si>
  <si>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</si>
  <si>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</si>
  <si>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</si>
  <si>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</si>
  <si>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</si>
  <si>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</si>
  <si>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</si>
  <si>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</si>
  <si>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</si>
  <si>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</si>
  <si>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</si>
  <si>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</si>
  <si>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</si>
  <si>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</si>
  <si>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</si>
  <si>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</si>
  <si>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</si>
  <si>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</si>
  <si>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</si>
  <si>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</si>
  <si>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</si>
  <si>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</si>
  <si>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</si>
  <si>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</si>
  <si>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</si>
  <si>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</si>
  <si>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</si>
  <si>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</si>
  <si>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</si>
  <si>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</si>
  <si>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</si>
  <si>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</si>
  <si>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</si>
  <si>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</si>
  <si>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</si>
  <si>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</si>
  <si>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</si>
  <si>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</si>
  <si>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</si>
  <si>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</si>
  <si>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</si>
  <si>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</si>
  <si>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</si>
  <si>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</si>
  <si>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</si>
  <si>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</si>
  <si>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</si>
  <si>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</si>
  <si>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</si>
  <si>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</si>
  <si>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</si>
  <si>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</si>
  <si>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</si>
  <si>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</si>
  <si>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</si>
  <si>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</si>
  <si>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</si>
  <si>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</si>
  <si>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</si>
  <si>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</si>
  <si>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</si>
  <si>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</si>
  <si>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</si>
  <si>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</si>
  <si>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</si>
  <si>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</si>
  <si>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</si>
  <si>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</si>
  <si>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</si>
  <si>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</si>
  <si>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</si>
  <si>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</si>
  <si>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</si>
  <si>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</si>
  <si>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</si>
  <si>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</si>
  <si>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</si>
  <si>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</si>
  <si>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</si>
  <si>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</si>
  <si>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</si>
  <si>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</si>
  <si>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</si>
  <si>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</si>
  <si>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</si>
  <si>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</si>
  <si>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</si>
  <si>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</si>
  <si>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</si>
  <si>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</si>
  <si>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</si>
  <si>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</si>
  <si>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</si>
  <si>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</si>
  <si>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</si>
  <si>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</si>
  <si>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</si>
  <si>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</si>
  <si>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</si>
  <si>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</si>
  <si>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</si>
  <si>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</si>
  <si>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</si>
  <si>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</si>
  <si>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</si>
  <si>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</si>
  <si>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</si>
  <si>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</si>
  <si>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</si>
  <si>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</si>
  <si>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</si>
  <si>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</si>
  <si>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</si>
  <si>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</si>
  <si>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</si>
  <si>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</si>
  <si>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</si>
  <si>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</si>
  <si>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</si>
  <si>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</si>
  <si>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</si>
  <si>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</si>
  <si>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</si>
  <si>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</si>
  <si>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</si>
  <si>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</si>
  <si>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</si>
  <si>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</si>
  <si>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</si>
  <si>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</si>
  <si>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</si>
  <si>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</si>
  <si>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</si>
  <si>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</si>
  <si>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</si>
  <si>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</si>
  <si>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</si>
  <si>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</si>
  <si>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</si>
  <si>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</si>
  <si>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</si>
  <si>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</si>
  <si>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</si>
  <si>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</si>
  <si>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</si>
  <si>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</si>
  <si>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</si>
  <si>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</si>
  <si>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</si>
  <si>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</si>
  <si>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</si>
  <si>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</si>
  <si>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</si>
  <si>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</si>
  <si>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</si>
  <si>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</si>
  <si>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</si>
  <si>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</si>
  <si>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</si>
  <si>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</si>
  <si>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</si>
  <si>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</si>
  <si>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</si>
  <si>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</si>
  <si>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</si>
  <si>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</si>
  <si>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</si>
  <si>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</si>
  <si>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</si>
  <si>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</si>
  <si>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</si>
  <si>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</si>
  <si>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</si>
  <si>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</si>
  <si>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</si>
  <si>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</si>
  <si>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</si>
  <si>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</si>
  <si>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</si>
  <si>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</si>
  <si>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</si>
  <si>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</si>
  <si>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</si>
  <si>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</si>
  <si>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</si>
  <si>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</si>
  <si>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</si>
  <si>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</si>
  <si>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</si>
  <si>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</si>
  <si>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</si>
  <si>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</si>
  <si>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</si>
  <si>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</si>
  <si>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</si>
  <si>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</si>
  <si>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</si>
  <si>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</si>
  <si>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</si>
  <si>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</si>
  <si>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</si>
  <si>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</si>
  <si>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</si>
  <si>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</si>
  <si>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</si>
  <si>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</si>
  <si>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</si>
  <si>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</si>
  <si>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</si>
  <si>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</si>
  <si>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</si>
  <si>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</si>
  <si>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</si>
  <si>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</si>
  <si>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</si>
  <si>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</si>
  <si>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</si>
  <si>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</si>
  <si>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</si>
  <si>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</si>
  <si>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</si>
  <si>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</si>
  <si>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</si>
  <si>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</si>
  <si>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</si>
  <si>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</si>
  <si>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</si>
  <si>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</si>
  <si>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</si>
  <si>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</si>
  <si>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</si>
  <si>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</si>
  <si>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</si>
  <si>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</si>
  <si>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</si>
  <si>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</si>
  <si>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</si>
  <si>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</si>
  <si>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</si>
  <si>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</si>
  <si>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</si>
  <si>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</si>
  <si>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</si>
  <si>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</si>
  <si>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</si>
  <si>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</si>
  <si>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</si>
  <si>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</si>
  <si>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</si>
  <si>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</si>
  <si>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</si>
  <si>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</si>
  <si>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</si>
  <si>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</si>
  <si>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</si>
  <si>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</si>
  <si>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</si>
  <si>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</si>
  <si>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</si>
  <si>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</si>
  <si>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</si>
  <si>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</si>
  <si>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</si>
  <si>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</si>
  <si>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</si>
  <si>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</si>
  <si>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</si>
  <si>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</si>
  <si>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</si>
  <si>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</si>
  <si>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</si>
  <si>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</si>
  <si>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</si>
  <si>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</si>
  <si>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</si>
  <si>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</si>
  <si>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</si>
  <si>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</si>
  <si>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</si>
  <si>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</si>
  <si>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</si>
  <si>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</si>
  <si>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</si>
  <si>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</si>
  <si>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</si>
  <si>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</si>
  <si>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</si>
  <si>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</si>
  <si>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</si>
  <si>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</si>
  <si>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</si>
  <si>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</si>
  <si>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</si>
  <si>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</si>
  <si>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</si>
  <si>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</si>
  <si>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</si>
  <si>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</si>
  <si>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</si>
  <si>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</si>
  <si>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</si>
  <si>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</si>
  <si>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</si>
  <si>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</si>
  <si>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</si>
  <si>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</si>
  <si>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</si>
  <si>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</si>
  <si>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</si>
  <si>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</si>
  <si>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</si>
  <si>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</si>
  <si>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</si>
  <si>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</si>
  <si>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</si>
  <si>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</si>
  <si>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</si>
  <si>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</si>
  <si>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</si>
  <si>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</si>
  <si>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</si>
  <si>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</si>
  <si>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</si>
  <si>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</si>
  <si>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</si>
  <si>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</si>
  <si>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</si>
  <si>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</si>
  <si>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</si>
  <si>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</si>
  <si>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</si>
  <si>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</si>
  <si>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</si>
  <si>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</si>
  <si>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</si>
  <si>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</si>
  <si>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</si>
  <si>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</si>
  <si>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</si>
  <si>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</si>
  <si>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</si>
  <si>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</si>
  <si>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</si>
  <si>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</si>
  <si>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</si>
  <si>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</si>
  <si>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</si>
  <si>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</si>
  <si>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</si>
  <si>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</si>
  <si>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</si>
  <si>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</si>
  <si>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</si>
  <si>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</si>
  <si>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</si>
  <si>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</si>
  <si>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</si>
  <si>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</si>
  <si>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</si>
  <si>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</si>
  <si>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</si>
  <si>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</si>
  <si>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</si>
  <si>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</si>
  <si>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</si>
  <si>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</si>
  <si>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</si>
  <si>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</si>
  <si>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</si>
  <si>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</si>
  <si>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</si>
  <si>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</si>
  <si>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</si>
  <si>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</si>
  <si>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</si>
  <si>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</si>
  <si>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</si>
  <si>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</si>
  <si>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</si>
  <si>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</si>
  <si>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</si>
  <si>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</si>
  <si>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</si>
  <si>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</si>
  <si>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</si>
  <si>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</si>
  <si>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</si>
  <si>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</si>
  <si>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</si>
  <si>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</si>
  <si>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</si>
  <si>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</si>
  <si>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</si>
  <si>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</si>
  <si>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</si>
  <si>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</si>
  <si>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</si>
  <si>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</si>
  <si>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</si>
  <si>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</si>
  <si>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</si>
  <si>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</si>
  <si>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</si>
  <si>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</si>
  <si>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</si>
  <si>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</si>
  <si>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</si>
  <si>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</si>
  <si>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</si>
  <si>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</si>
  <si>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</si>
  <si>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</si>
  <si>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</si>
  <si>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</si>
  <si>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</si>
  <si>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</si>
  <si>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</si>
  <si>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</si>
  <si>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</si>
  <si>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</si>
  <si>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</si>
  <si>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</si>
  <si>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</si>
  <si>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</si>
  <si>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</si>
  <si>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</si>
  <si>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</si>
  <si>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</si>
  <si>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</si>
  <si>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</si>
  <si>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</si>
  <si>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</si>
  <si>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</si>
  <si>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</si>
  <si>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</si>
  <si>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</si>
  <si>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</si>
  <si>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</si>
  <si>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</si>
  <si>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</si>
  <si>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</si>
  <si>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</si>
  <si>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</si>
  <si>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</si>
  <si>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</si>
  <si>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</si>
  <si>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</si>
  <si>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</si>
  <si>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</si>
  <si>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</si>
  <si>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</si>
  <si>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</si>
  <si>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</si>
  <si>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</si>
  <si>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</si>
  <si>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</si>
  <si>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</si>
  <si>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</si>
  <si>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</si>
  <si>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</si>
  <si>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</si>
  <si>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</si>
  <si>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</si>
  <si>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</si>
  <si>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</si>
  <si>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</si>
  <si>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</si>
  <si>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</si>
  <si>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</si>
  <si>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</si>
  <si>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</si>
  <si>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</si>
  <si>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</si>
  <si>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</si>
  <si>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</si>
  <si>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</si>
  <si>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</si>
  <si>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</si>
  <si>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</si>
  <si>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</si>
  <si>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</si>
  <si>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</si>
  <si>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</si>
  <si>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</si>
  <si>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</si>
  <si>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</si>
  <si>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</si>
  <si>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</si>
  <si>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</si>
  <si>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</si>
  <si>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</si>
  <si>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</si>
  <si>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</si>
  <si>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</si>
  <si>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</si>
  <si>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</si>
  <si>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</si>
  <si>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</si>
  <si>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</si>
  <si>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</si>
  <si>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</si>
  <si>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</si>
  <si>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</si>
  <si>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</si>
  <si>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</si>
  <si>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</si>
  <si>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</si>
  <si>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</si>
  <si>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</si>
  <si>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</si>
  <si>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</si>
  <si>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</si>
  <si>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</si>
  <si>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</si>
  <si>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</si>
  <si>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</si>
  <si>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</si>
  <si>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</si>
  <si>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</si>
  <si>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</si>
  <si>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</si>
  <si>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</si>
  <si>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</si>
  <si>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</si>
  <si>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</si>
  <si>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</si>
  <si>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</si>
  <si>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</si>
  <si>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</si>
  <si>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</si>
  <si>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</si>
  <si>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</si>
  <si>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</si>
  <si>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</si>
  <si>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</si>
  <si>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</si>
  <si>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</si>
  <si>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</si>
  <si>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</si>
  <si>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</si>
  <si>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</si>
  <si>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</si>
  <si>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</si>
  <si>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</si>
  <si>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</si>
  <si>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</si>
  <si>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</si>
  <si>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</si>
  <si>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</si>
  <si>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</si>
  <si>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</si>
  <si>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</si>
  <si>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</si>
  <si>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</si>
  <si>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</si>
  <si>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</si>
  <si>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</si>
  <si>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</si>
  <si>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</si>
  <si>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</si>
  <si>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</si>
  <si>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</si>
  <si>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</si>
  <si>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</si>
  <si>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</si>
  <si>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</si>
  <si>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</si>
  <si>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</si>
  <si>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</si>
  <si>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</si>
  <si>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</si>
  <si>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</si>
  <si>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</si>
  <si>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</si>
  <si>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</si>
  <si>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</si>
  <si>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</si>
  <si>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</si>
  <si>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</si>
  <si>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</si>
  <si>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</si>
  <si>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</si>
  <si>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</si>
  <si>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</si>
  <si>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</si>
  <si>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</si>
  <si>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</si>
  <si>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</si>
  <si>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</si>
  <si>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</si>
  <si>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</si>
  <si>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</si>
  <si>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</si>
  <si>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</si>
  <si>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</si>
  <si>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</si>
  <si>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</si>
  <si>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</si>
  <si>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</si>
  <si>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</si>
  <si>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</si>
  <si>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</si>
  <si>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</si>
  <si>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</si>
  <si>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</si>
  <si>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</si>
  <si>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</si>
  <si>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</si>
  <si>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</si>
  <si>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</si>
  <si>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</si>
  <si>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</si>
  <si>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</si>
  <si>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</si>
  <si>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</si>
  <si>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</si>
  <si>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</si>
  <si>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</si>
  <si>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</si>
  <si>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</si>
  <si>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</si>
  <si>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</si>
  <si>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</si>
  <si>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</si>
  <si>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</si>
  <si>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</si>
  <si>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</si>
  <si>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</si>
  <si>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</si>
  <si>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</si>
  <si>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</si>
  <si>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</si>
  <si>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</si>
  <si>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</si>
  <si>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</si>
  <si>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</si>
  <si>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</si>
  <si>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</si>
  <si>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</si>
  <si>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</si>
  <si>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</si>
  <si>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</si>
  <si>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</si>
  <si>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</si>
  <si>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</si>
  <si>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</si>
  <si>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</si>
  <si>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</si>
  <si>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</si>
  <si>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</si>
  <si>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</si>
  <si>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</si>
  <si>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</si>
  <si>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</si>
  <si>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</si>
  <si>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</si>
  <si>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</si>
  <si>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</si>
  <si>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</si>
  <si>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</si>
  <si>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</si>
  <si>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</si>
  <si>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</si>
  <si>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</si>
  <si>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</si>
  <si>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</si>
  <si>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</si>
  <si>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</si>
  <si>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</si>
  <si>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</si>
  <si>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</si>
  <si>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</si>
  <si>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</si>
  <si>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</si>
  <si>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</si>
  <si>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</si>
  <si>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</si>
  <si>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</si>
  <si>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</si>
  <si>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</si>
  <si>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</si>
  <si>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</si>
  <si>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</si>
  <si>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</si>
  <si>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</si>
  <si>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</si>
  <si>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</si>
  <si>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</si>
  <si>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</si>
  <si>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</si>
  <si>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</si>
  <si>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</si>
  <si>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</si>
  <si>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</si>
  <si>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</si>
  <si>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</si>
  <si>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</si>
  <si>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</si>
  <si>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</si>
  <si>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</si>
  <si>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</si>
  <si>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</si>
  <si>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</si>
  <si>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</si>
  <si>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</si>
  <si>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</si>
  <si>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</si>
  <si>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</si>
  <si>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</si>
  <si>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</si>
  <si>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</si>
  <si>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</si>
  <si>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</si>
  <si>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</si>
  <si>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</si>
  <si>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</si>
  <si>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</si>
  <si>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</si>
  <si>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</si>
  <si>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</si>
  <si>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</si>
  <si>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</si>
  <si>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</si>
  <si>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</si>
  <si>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</si>
  <si>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</si>
  <si>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</si>
  <si>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</si>
  <si>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</si>
  <si>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</si>
  <si>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</si>
  <si>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</si>
  <si>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</si>
  <si>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</si>
  <si>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</si>
  <si>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</si>
  <si>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</si>
  <si>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</si>
  <si>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</si>
  <si>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</si>
  <si>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</si>
  <si>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</si>
  <si>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</si>
  <si>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</si>
  <si>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</si>
  <si>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</si>
  <si>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</si>
  <si>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</si>
  <si>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</si>
  <si>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</si>
  <si>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</si>
  <si>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</si>
  <si>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</si>
  <si>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</si>
  <si>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</si>
  <si>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</si>
  <si>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</si>
  <si>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</si>
  <si>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</si>
  <si>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</si>
  <si>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</si>
  <si>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</si>
  <si>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</si>
  <si>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</si>
  <si>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</si>
  <si>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</si>
  <si>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</si>
  <si>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</si>
  <si>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</si>
  <si>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</si>
  <si>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</si>
  <si>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</si>
  <si>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</si>
  <si>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</si>
  <si>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</si>
  <si>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</si>
  <si>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</si>
  <si>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</si>
  <si>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</si>
  <si>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</si>
  <si>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</si>
  <si>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</si>
  <si>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</si>
  <si>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</si>
  <si>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</si>
  <si>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</si>
  <si>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</si>
  <si>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</si>
  <si>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</si>
  <si>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</si>
  <si>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</si>
  <si>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</si>
  <si>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</si>
  <si>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</si>
  <si>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</si>
  <si>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</si>
  <si>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</si>
  <si>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</si>
  <si>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</si>
  <si>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</si>
  <si>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</si>
  <si>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</si>
  <si>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</si>
  <si>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</si>
  <si>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</si>
  <si>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</si>
  <si>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</si>
  <si>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</si>
  <si>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</si>
  <si>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</si>
  <si>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</si>
  <si>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</si>
  <si>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</si>
  <si>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</si>
  <si>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</si>
  <si>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</si>
  <si>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</si>
  <si>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</si>
  <si>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</si>
  <si>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</si>
  <si>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</si>
  <si>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</si>
  <si>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</si>
  <si>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</si>
  <si>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</si>
  <si>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</si>
  <si>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</si>
  <si>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</si>
  <si>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</si>
  <si>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</si>
  <si>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</si>
  <si>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</si>
  <si>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</si>
  <si>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</si>
  <si>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</si>
  <si>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</si>
  <si>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</si>
  <si>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</si>
  <si>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</si>
  <si>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</si>
  <si>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</si>
  <si>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</si>
  <si>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</si>
  <si>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</si>
  <si>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</si>
  <si>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</si>
  <si>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</si>
  <si>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</si>
  <si>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</si>
  <si>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</si>
  <si>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</si>
  <si>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</si>
  <si>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</si>
  <si>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</si>
  <si>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</si>
  <si>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</si>
  <si>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</si>
  <si>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</si>
  <si>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</si>
  <si>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</si>
  <si>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</si>
  <si>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</si>
  <si>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</si>
  <si>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</si>
  <si>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</si>
  <si>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</si>
  <si>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</si>
  <si>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</si>
  <si>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</si>
  <si>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</si>
  <si>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</si>
  <si>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</si>
  <si>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</si>
  <si>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</si>
  <si>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</si>
  <si>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</si>
  <si>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</si>
  <si>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</si>
  <si>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</si>
  <si>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</si>
  <si>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</si>
  <si>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</si>
  <si>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</si>
  <si>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</si>
  <si>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</si>
  <si>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</si>
  <si>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</si>
  <si>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</si>
  <si>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</si>
  <si>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</si>
  <si>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</si>
  <si>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</si>
  <si>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</si>
  <si>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</si>
  <si>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</si>
  <si>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</si>
  <si>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</si>
  <si>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</si>
  <si>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</si>
  <si>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</si>
  <si>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</si>
  <si>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</si>
  <si>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</si>
  <si>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</si>
  <si>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</si>
  <si>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</si>
  <si>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</si>
  <si>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</si>
  <si>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</si>
  <si>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</si>
  <si>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</si>
  <si>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</si>
  <si>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</si>
  <si>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</si>
  <si>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</si>
  <si>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</si>
  <si>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</si>
  <si>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</si>
  <si>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</si>
  <si>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</si>
  <si>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</si>
  <si>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</si>
  <si>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</si>
  <si>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</si>
  <si>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</si>
  <si>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</si>
  <si>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</si>
  <si>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</si>
  <si>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</si>
  <si>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</si>
  <si>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</si>
  <si>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</si>
  <si>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</si>
  <si>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</si>
  <si>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</si>
  <si>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</si>
  <si>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</si>
  <si>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</si>
  <si>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</si>
  <si>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</si>
  <si>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</si>
  <si>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</si>
  <si>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</si>
  <si>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</si>
  <si>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</si>
  <si>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</si>
  <si>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</si>
  <si>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</si>
  <si>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</si>
  <si>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</si>
  <si>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</si>
  <si>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</si>
  <si>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</si>
  <si>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</si>
  <si>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</si>
  <si>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</si>
  <si>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</si>
  <si>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</si>
  <si>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</si>
  <si>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</si>
  <si>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</si>
  <si>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</si>
  <si>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</si>
  <si>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</si>
  <si>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</si>
  <si>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</si>
  <si>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</si>
  <si>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</si>
  <si>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</si>
  <si>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</si>
  <si>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</si>
  <si>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</si>
  <si>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</si>
  <si>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</si>
  <si>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</si>
  <si>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</si>
  <si>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</si>
  <si>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</si>
  <si>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</si>
  <si>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</si>
  <si>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</si>
  <si>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</si>
  <si>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</si>
  <si>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</si>
  <si>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</si>
  <si>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</si>
  <si>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</si>
  <si>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</si>
  <si>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</si>
  <si>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</si>
  <si>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</si>
  <si>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</si>
  <si>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</si>
  <si>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</si>
  <si>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</si>
  <si>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</si>
  <si>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</si>
  <si>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</si>
  <si>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</si>
  <si>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</si>
  <si>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</si>
  <si>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</si>
  <si>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</si>
  <si>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</si>
  <si>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</si>
  <si>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</si>
  <si>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</si>
  <si>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</si>
  <si>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</si>
  <si>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</si>
  <si>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</si>
  <si>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</si>
  <si>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</si>
  <si>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</si>
  <si>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</si>
  <si>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</si>
  <si>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</si>
  <si>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</si>
  <si>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</si>
  <si>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</si>
  <si>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</si>
  <si>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</si>
  <si>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</si>
  <si>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</si>
  <si>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</si>
  <si>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</si>
  <si>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</si>
  <si>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</si>
  <si>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</si>
  <si>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</si>
  <si>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</si>
  <si>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</si>
  <si>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</si>
  <si>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</si>
  <si>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</si>
  <si>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</si>
  <si>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</si>
  <si>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</si>
  <si>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</si>
  <si>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</si>
  <si>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</si>
  <si>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</si>
  <si>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</si>
  <si>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</si>
  <si>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</si>
  <si>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</si>
  <si>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</si>
  <si>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</si>
  <si>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</si>
  <si>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</si>
  <si>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</si>
  <si>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</si>
  <si>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</si>
  <si>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</si>
  <si>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</si>
  <si>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</si>
  <si>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</si>
  <si>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</si>
  <si>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</si>
  <si>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</si>
  <si>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</si>
  <si>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</si>
  <si>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</si>
  <si>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</si>
  <si>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</si>
  <si>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</si>
  <si>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</si>
  <si>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</si>
  <si>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</si>
  <si>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</si>
  <si>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</si>
  <si>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</si>
  <si>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</si>
  <si>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</si>
  <si>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</si>
  <si>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</si>
  <si>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</si>
  <si>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</si>
  <si>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</si>
  <si>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</si>
  <si>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</si>
  <si>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</si>
  <si>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</si>
  <si>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</si>
  <si>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</si>
  <si>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</si>
  <si>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</si>
  <si>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</si>
  <si>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</si>
  <si>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</si>
  <si>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</si>
  <si>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</si>
  <si>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</si>
  <si>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</si>
  <si>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</si>
  <si>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</si>
  <si>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</si>
  <si>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</si>
  <si>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</si>
  <si>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</si>
  <si>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</si>
  <si>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</si>
  <si>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</si>
  <si>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</si>
  <si>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</si>
  <si>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</si>
  <si>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</si>
  <si>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</si>
  <si>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</si>
  <si>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</si>
  <si>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</si>
  <si>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</si>
  <si>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</si>
  <si>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</si>
  <si>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</si>
  <si>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</si>
  <si>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</si>
  <si>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</si>
  <si>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</si>
  <si>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</si>
  <si>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</si>
  <si>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</si>
  <si>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</si>
  <si>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</si>
  <si>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</si>
  <si>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</si>
  <si>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</si>
  <si>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</si>
  <si>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</si>
  <si>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</si>
  <si>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</si>
  <si>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</si>
  <si>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</si>
  <si>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</si>
  <si>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</si>
  <si>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</si>
  <si>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</si>
  <si>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</si>
  <si>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</si>
  <si>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</si>
  <si>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</si>
  <si>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</si>
  <si>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</si>
  <si>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</si>
  <si>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</si>
  <si>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</si>
  <si>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</si>
  <si>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</si>
  <si>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</si>
  <si>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</si>
  <si>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</si>
  <si>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</si>
  <si>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</si>
  <si>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</si>
  <si>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</si>
  <si>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</si>
  <si>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</si>
  <si>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</si>
  <si>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</si>
  <si>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</si>
  <si>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</si>
  <si>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</si>
  <si>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</si>
  <si>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</si>
  <si>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</si>
  <si>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</si>
  <si>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</si>
  <si>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</si>
  <si>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</si>
  <si>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</si>
  <si>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</si>
  <si>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</si>
  <si>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</si>
  <si>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</si>
  <si>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</si>
  <si>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</si>
  <si>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</si>
  <si>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</si>
  <si>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</si>
  <si>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</si>
  <si>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</si>
  <si>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</si>
  <si>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</si>
  <si>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</si>
  <si>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</si>
  <si>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</si>
  <si>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</si>
  <si>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</si>
  <si>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</si>
  <si>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</si>
  <si>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</si>
  <si>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</si>
  <si>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</si>
  <si>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</si>
  <si>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</si>
  <si>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</si>
  <si>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</si>
  <si>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</si>
  <si>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</si>
  <si>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</si>
  <si>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</si>
  <si>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</si>
  <si>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</si>
  <si>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</si>
  <si>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</si>
  <si>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</si>
  <si>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</si>
  <si>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</si>
  <si>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</si>
  <si>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</si>
  <si>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</si>
  <si>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</si>
  <si>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</si>
  <si>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</si>
  <si>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</si>
  <si>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</si>
  <si>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</si>
  <si>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</si>
  <si>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</si>
  <si>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</si>
  <si>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</si>
  <si>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</si>
  <si>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</si>
  <si>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</si>
  <si>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</si>
  <si>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</si>
  <si>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</si>
  <si>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</si>
  <si>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</si>
  <si>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</si>
  <si>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</si>
  <si>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</si>
  <si>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</si>
  <si>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</si>
  <si>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</si>
  <si>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</si>
  <si>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</si>
  <si>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</si>
  <si>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</si>
  <si>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</si>
  <si>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</si>
  <si>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</si>
  <si>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</si>
  <si>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</si>
  <si>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</si>
  <si>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</si>
  <si>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</si>
  <si>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</si>
  <si>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</si>
  <si>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</si>
  <si>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</si>
  <si>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</si>
  <si>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</si>
  <si>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</si>
  <si>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</si>
  <si>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</si>
  <si>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</si>
  <si>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</si>
  <si>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</si>
  <si>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</si>
  <si>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</si>
  <si>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</si>
  <si>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</si>
  <si>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</si>
  <si>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</si>
  <si>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</si>
  <si>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</si>
  <si>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</si>
  <si>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</si>
  <si>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</si>
  <si>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</si>
  <si>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</si>
  <si>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</si>
  <si>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</si>
  <si>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</si>
  <si>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</si>
  <si>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</si>
  <si>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</si>
  <si>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</si>
  <si>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</si>
  <si>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</si>
  <si>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</si>
  <si>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</si>
  <si>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</si>
  <si>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</si>
  <si>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</si>
  <si>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</si>
  <si>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</si>
  <si>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</si>
  <si>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</si>
  <si>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</si>
  <si>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</si>
  <si>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</si>
  <si>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</si>
  <si>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</si>
  <si>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</si>
  <si>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</si>
  <si>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</si>
  <si>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</si>
  <si>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</si>
  <si>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</si>
  <si>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</si>
  <si>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</si>
  <si>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</si>
  <si>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</si>
  <si>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</si>
  <si>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</si>
  <si>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</si>
  <si>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</si>
  <si>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</si>
  <si>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</si>
  <si>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</si>
  <si>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</si>
  <si>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</si>
  <si>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</si>
  <si>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</si>
  <si>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</si>
  <si>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</si>
  <si>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</si>
  <si>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</si>
  <si>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</si>
  <si>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</si>
  <si>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</si>
  <si>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</si>
  <si>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</si>
  <si>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</si>
  <si>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</si>
  <si>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</si>
  <si>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</si>
  <si>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</si>
  <si>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</si>
  <si>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</si>
  <si>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</si>
  <si>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</si>
  <si>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</si>
  <si>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</si>
  <si>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</si>
  <si>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</si>
  <si>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</si>
  <si>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</si>
  <si>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</si>
  <si>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</si>
  <si>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</si>
  <si>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</si>
  <si>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</si>
  <si>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</si>
  <si>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</si>
  <si>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</si>
  <si>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</si>
  <si>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</si>
  <si>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</si>
  <si>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</si>
  <si>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</si>
  <si>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</si>
  <si>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</si>
  <si>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</si>
  <si>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</si>
  <si>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</si>
  <si>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</si>
  <si>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</si>
  <si>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</si>
  <si>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</si>
  <si>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</si>
  <si>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</si>
  <si>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</si>
  <si>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</si>
  <si>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</si>
  <si>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</si>
  <si>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</si>
  <si>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</si>
  <si>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</si>
  <si>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</si>
  <si>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</si>
  <si>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</si>
  <si>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</si>
  <si>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</si>
  <si>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</si>
  <si>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</si>
  <si>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</si>
  <si>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</si>
  <si>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</si>
  <si>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</si>
  <si>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</si>
  <si>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</si>
  <si>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</si>
  <si>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</si>
  <si>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</si>
  <si>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</si>
  <si>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</si>
  <si>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</si>
  <si>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</si>
  <si>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</si>
  <si>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</si>
  <si>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</si>
  <si>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</si>
  <si>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</si>
  <si>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</si>
  <si>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</si>
  <si>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</si>
  <si>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</si>
  <si>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</si>
  <si>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</si>
  <si>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</si>
  <si>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</si>
  <si>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</si>
  <si>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</si>
  <si>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</si>
  <si>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</si>
  <si>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</si>
  <si>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</si>
  <si>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</si>
  <si>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</si>
  <si>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</si>
  <si>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</si>
  <si>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</si>
  <si>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</si>
  <si>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</si>
  <si>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</si>
  <si>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</si>
  <si>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</si>
  <si>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</si>
  <si>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</si>
  <si>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</si>
  <si>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</si>
  <si>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</si>
  <si>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</si>
  <si>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</si>
  <si>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</si>
  <si>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</si>
  <si>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</si>
  <si>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</si>
  <si>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</si>
  <si>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</si>
  <si>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</si>
  <si>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</si>
  <si>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</si>
  <si>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</si>
  <si>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</si>
  <si>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</si>
  <si>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</si>
  <si>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</si>
  <si>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</si>
  <si>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</si>
  <si>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</si>
  <si>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</si>
  <si>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</si>
  <si>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</si>
  <si>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</si>
  <si>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</si>
  <si>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</si>
  <si>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</si>
  <si>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</si>
  <si>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</si>
  <si>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</si>
  <si>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</si>
  <si>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</si>
  <si>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</si>
  <si>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</si>
  <si>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</si>
  <si>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</si>
  <si>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</si>
  <si>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</si>
  <si>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</si>
  <si>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</si>
  <si>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</si>
  <si>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</si>
  <si>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</si>
  <si>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</si>
  <si>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</si>
  <si>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</si>
  <si>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</si>
  <si>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</si>
  <si>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</si>
  <si>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</si>
  <si>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</si>
  <si>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</si>
  <si>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</si>
  <si>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</si>
  <si>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</si>
  <si>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</si>
  <si>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</si>
  <si>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</si>
  <si>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</si>
  <si>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</si>
  <si>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</si>
  <si>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</si>
  <si>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</si>
  <si>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</si>
  <si>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</si>
  <si>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</si>
  <si>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</si>
  <si>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</si>
  <si>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</si>
  <si>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</si>
  <si>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</si>
  <si>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</si>
  <si>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</si>
  <si>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</si>
  <si>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</si>
  <si>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</si>
  <si>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</si>
  <si>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</si>
  <si>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</si>
  <si>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</si>
  <si>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</si>
  <si>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</si>
  <si>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</si>
  <si>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</si>
  <si>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</si>
  <si>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</si>
  <si>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</si>
  <si>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</si>
  <si>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</si>
  <si>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</si>
  <si>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</si>
  <si>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</si>
  <si>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</si>
  <si>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</si>
  <si>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</si>
  <si>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</si>
  <si>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</si>
  <si>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</si>
  <si>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</si>
  <si>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</si>
  <si>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</si>
  <si>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</si>
  <si>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</si>
  <si>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</si>
  <si>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</si>
  <si>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</si>
  <si>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</si>
  <si>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</si>
  <si>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</si>
  <si>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</si>
  <si>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</si>
  <si>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</si>
  <si>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</si>
  <si>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</si>
  <si>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</si>
  <si>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</si>
  <si>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</si>
  <si>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</si>
  <si>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</si>
  <si>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</si>
  <si>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</si>
  <si>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</si>
  <si>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</si>
  <si>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</si>
  <si>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</si>
  <si>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</si>
  <si>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</si>
  <si>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</si>
  <si>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</si>
  <si>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</si>
  <si>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</si>
  <si>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</si>
  <si>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</si>
  <si>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</si>
  <si>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</si>
  <si>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</si>
  <si>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</si>
  <si>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</si>
  <si>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</si>
  <si>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</si>
  <si>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</si>
  <si>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</si>
  <si>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</si>
  <si>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</si>
  <si>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</si>
  <si>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</si>
  <si>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</si>
  <si>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</si>
  <si>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</si>
  <si>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</si>
  <si>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</si>
  <si>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</si>
  <si>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</si>
  <si>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</si>
  <si>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</si>
  <si>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</si>
  <si>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</si>
  <si>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</si>
  <si>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</si>
  <si>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</si>
  <si>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</si>
  <si>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</si>
  <si>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</si>
  <si>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</si>
  <si>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</si>
  <si>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</si>
  <si>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</si>
  <si>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</si>
  <si>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</si>
  <si>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</si>
  <si>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</si>
  <si>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</si>
  <si>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</si>
  <si>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</si>
  <si>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</si>
  <si>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</si>
  <si>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</si>
  <si>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</si>
  <si>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</si>
  <si>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</si>
  <si>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</si>
  <si>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</si>
  <si>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</si>
  <si>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</si>
  <si>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</si>
  <si>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</si>
  <si>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</si>
  <si>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</si>
  <si>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</si>
  <si>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</si>
  <si>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</si>
  <si>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</si>
  <si>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</si>
  <si>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</si>
  <si>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</si>
  <si>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</si>
  <si>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</si>
  <si>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</si>
  <si>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</si>
  <si>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</si>
  <si>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</si>
  <si>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</si>
  <si>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</si>
  <si>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</si>
  <si>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</si>
  <si>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</si>
  <si>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</si>
  <si>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</si>
  <si>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</si>
  <si>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</si>
  <si>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</si>
  <si>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</si>
  <si>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</si>
  <si>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</si>
  <si>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</si>
  <si>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</si>
  <si>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</si>
  <si>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</si>
  <si>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</si>
  <si>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</si>
  <si>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</si>
  <si>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</si>
  <si>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</si>
  <si>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</si>
  <si>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</si>
  <si>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</si>
  <si>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</si>
  <si>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</si>
  <si>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</si>
  <si>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</si>
  <si>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</si>
  <si>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</si>
  <si>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</si>
  <si>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</si>
  <si>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</si>
  <si>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</si>
  <si>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</si>
  <si>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</si>
  <si>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</si>
  <si>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</si>
  <si>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</si>
  <si>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</si>
  <si>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</si>
  <si>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</si>
  <si>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</si>
  <si>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</si>
  <si>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</si>
  <si>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</si>
  <si>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</si>
  <si>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</si>
  <si>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</si>
  <si>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</si>
  <si>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</si>
  <si>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</si>
  <si>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</si>
  <si>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</si>
  <si>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</si>
  <si>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</si>
  <si>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</si>
  <si>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</si>
  <si>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</si>
  <si>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</si>
  <si>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</si>
  <si>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</si>
  <si>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</si>
  <si>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</si>
  <si>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</si>
  <si>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</si>
  <si>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</si>
  <si>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</si>
  <si>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</si>
  <si>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</si>
  <si>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</si>
  <si>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</si>
  <si>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</si>
  <si>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</si>
  <si>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</si>
  <si>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</si>
  <si>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</si>
  <si>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</si>
  <si>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</si>
  <si>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</si>
  <si>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</si>
  <si>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</si>
  <si>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</si>
  <si>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</si>
  <si>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</si>
  <si>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</si>
  <si>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</si>
  <si>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</si>
  <si>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</si>
  <si>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</si>
  <si>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</si>
  <si>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</si>
  <si>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</si>
  <si>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</si>
  <si>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</si>
  <si>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</si>
  <si>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</si>
  <si>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</si>
  <si>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</si>
  <si>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</si>
  <si>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</si>
  <si>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</si>
  <si>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</si>
  <si>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</si>
  <si>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</si>
  <si>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</si>
  <si>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</si>
  <si>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</si>
  <si>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</si>
  <si>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</si>
  <si>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</si>
  <si>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</si>
  <si>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</si>
  <si>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</si>
  <si>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</si>
  <si>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</si>
  <si>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</si>
  <si>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</si>
  <si>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</si>
  <si>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</si>
  <si>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</si>
  <si>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</si>
  <si>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</si>
  <si>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</si>
  <si>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</si>
  <si>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</si>
  <si>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</si>
  <si>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</si>
  <si>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</si>
  <si>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</si>
  <si>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</si>
  <si>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</si>
  <si>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</si>
  <si>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</si>
  <si>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</si>
  <si>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</si>
  <si>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</si>
  <si>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</si>
  <si>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</si>
  <si>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</si>
  <si>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</si>
  <si>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</si>
  <si>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</si>
  <si>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</si>
  <si>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</si>
  <si>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</si>
  <si>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</si>
  <si>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</si>
  <si>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</si>
  <si>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</si>
  <si>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</si>
  <si>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</si>
  <si>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</si>
  <si>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</si>
  <si>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</si>
  <si>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</si>
  <si>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</si>
  <si>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</si>
  <si>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</si>
  <si>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</si>
  <si>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</si>
  <si>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</si>
  <si>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</si>
  <si>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</si>
  <si>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</si>
  <si>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</si>
  <si>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</si>
  <si>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</si>
  <si>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</si>
  <si>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</si>
  <si>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</si>
  <si>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</si>
  <si>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</si>
  <si>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</si>
  <si>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</si>
  <si>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</si>
  <si>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</si>
  <si>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</si>
  <si>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</si>
  <si>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</si>
  <si>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</si>
  <si>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</si>
  <si>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</si>
  <si>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</si>
  <si>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</si>
  <si>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</si>
  <si>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</si>
  <si>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</si>
  <si>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</si>
  <si>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</si>
  <si>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</si>
  <si>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</si>
  <si>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</si>
  <si>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</si>
  <si>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</si>
  <si>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</si>
  <si>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</si>
  <si>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</si>
  <si>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</si>
  <si>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</si>
  <si>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</si>
  <si>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</si>
  <si>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</si>
  <si>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</si>
  <si>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</si>
  <si>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</si>
  <si>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</si>
  <si>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</si>
  <si>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</si>
  <si>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</si>
  <si>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</si>
  <si>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</si>
  <si>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</si>
  <si>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</si>
  <si>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</si>
  <si>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</si>
  <si>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</si>
  <si>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</si>
  <si>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</si>
  <si>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</si>
  <si>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</si>
  <si>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</si>
  <si>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</si>
  <si>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</si>
  <si>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</si>
  <si>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</si>
  <si>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</si>
  <si>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</si>
  <si>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</si>
  <si>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</si>
  <si>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</si>
  <si>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</si>
  <si>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</si>
  <si>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</si>
  <si>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</si>
  <si>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</si>
  <si>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</si>
  <si>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</si>
  <si>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</si>
  <si>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</si>
  <si>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</si>
  <si>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</si>
  <si>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</si>
  <si>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</si>
  <si>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</si>
  <si>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</si>
  <si>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</si>
  <si>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</si>
  <si>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</si>
  <si>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</si>
  <si>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</si>
  <si>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</si>
  <si>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</si>
  <si>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</si>
  <si>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</si>
  <si>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</si>
  <si>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</si>
  <si>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</si>
  <si>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</si>
  <si>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</si>
  <si>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</si>
  <si>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</si>
  <si>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</si>
  <si>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</si>
  <si>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</si>
  <si>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</si>
  <si>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</si>
  <si>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</si>
  <si>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</si>
  <si>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</si>
  <si>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</si>
  <si>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</si>
  <si>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</si>
  <si>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</si>
  <si>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</si>
  <si>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</si>
  <si>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</si>
  <si>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</si>
  <si>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</si>
  <si>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</si>
  <si>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</si>
  <si>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</si>
  <si>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</si>
  <si>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</si>
  <si>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</si>
  <si>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</si>
  <si>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</si>
  <si>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</si>
  <si>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</si>
  <si>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</si>
  <si>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</si>
  <si>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</si>
  <si>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</si>
  <si>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</si>
  <si>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</si>
  <si>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</si>
  <si>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</si>
  <si>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</si>
  <si>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</si>
  <si>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</si>
  <si>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</si>
  <si>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</si>
  <si>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</si>
  <si>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</si>
  <si>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</si>
  <si>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</si>
  <si>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</si>
  <si>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</si>
  <si>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</si>
  <si>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</si>
  <si>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</si>
  <si>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</si>
  <si>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</si>
  <si>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</si>
  <si>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</si>
  <si>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</si>
  <si>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</si>
  <si>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</si>
  <si>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</si>
  <si>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</si>
  <si>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</si>
  <si>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</si>
  <si>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</si>
  <si>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</si>
  <si>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</si>
  <si>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</si>
  <si>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</si>
  <si>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</si>
  <si>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</si>
  <si>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</si>
  <si>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</si>
  <si>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</si>
  <si>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</si>
  <si>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</si>
  <si>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</si>
  <si>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</si>
  <si>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</si>
  <si>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</si>
  <si>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</si>
  <si>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</si>
  <si>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</si>
  <si>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</si>
  <si>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</si>
  <si>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</si>
  <si>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</si>
  <si>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</si>
  <si>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</si>
  <si>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</si>
  <si>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</si>
  <si>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</si>
  <si>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</si>
  <si>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</si>
  <si>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</si>
  <si>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</si>
  <si>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</si>
  <si>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</si>
  <si>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</si>
  <si>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</si>
  <si>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</si>
  <si>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</si>
  <si>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</si>
  <si>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</si>
  <si>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</si>
  <si>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</si>
  <si>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</si>
  <si>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</si>
  <si>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</si>
  <si>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</si>
  <si>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</si>
  <si>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</si>
  <si>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</si>
  <si>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</si>
  <si>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</si>
  <si>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</si>
  <si>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</si>
  <si>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</si>
  <si>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</si>
  <si>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</si>
  <si>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</si>
  <si>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</si>
  <si>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</si>
  <si>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</si>
  <si>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</si>
  <si>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</si>
  <si>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</si>
  <si>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</si>
  <si>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</si>
  <si>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</si>
  <si>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</si>
  <si>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</si>
  <si>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</si>
  <si>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</si>
  <si>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</si>
  <si>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</si>
  <si>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</si>
  <si>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</si>
  <si>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</si>
  <si>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</si>
  <si>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</si>
  <si>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</si>
  <si>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</si>
  <si>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</si>
  <si>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</si>
  <si>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</si>
  <si>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</si>
  <si>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</si>
  <si>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</si>
  <si>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</si>
  <si>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</si>
  <si>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</si>
  <si>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</si>
  <si>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</si>
  <si>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</si>
  <si>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</si>
  <si>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</si>
  <si>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</si>
  <si>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</si>
  <si>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</si>
  <si>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</si>
  <si>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</si>
  <si>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</si>
  <si>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</si>
  <si>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</si>
  <si>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</si>
  <si>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</si>
  <si>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</si>
  <si>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</si>
  <si>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</si>
  <si>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</si>
  <si>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</si>
  <si>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</si>
  <si>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</si>
  <si>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</si>
  <si>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</si>
  <si>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</si>
  <si>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</si>
  <si>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</si>
  <si>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</si>
  <si>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</si>
  <si>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</si>
  <si>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</si>
  <si>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</si>
  <si>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</si>
  <si>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</si>
  <si>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</si>
  <si>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</si>
  <si>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</si>
  <si>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</si>
  <si>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</si>
  <si>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</si>
  <si>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</si>
  <si>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</si>
  <si>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</si>
  <si>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</si>
  <si>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</si>
  <si>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</si>
  <si>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</si>
  <si>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</si>
  <si>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</si>
  <si>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</si>
  <si>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</si>
  <si>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</si>
  <si>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</si>
  <si>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</si>
  <si>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</si>
  <si>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</si>
  <si>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</si>
  <si>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</si>
  <si>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</si>
  <si>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</si>
  <si>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</si>
  <si>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</si>
  <si>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</si>
  <si>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</si>
  <si>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</si>
  <si>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</si>
  <si>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</si>
  <si>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</si>
  <si>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</si>
  <si>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</si>
  <si>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</si>
  <si>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</si>
  <si>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</si>
  <si>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</si>
  <si>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</si>
  <si>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</si>
  <si>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</si>
  <si>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</si>
  <si>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</si>
  <si>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</si>
  <si>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</si>
  <si>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</si>
  <si>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</si>
  <si>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</si>
  <si>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</si>
  <si>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</si>
  <si>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</si>
  <si>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</si>
  <si>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</si>
  <si>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</si>
  <si>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</si>
  <si>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</si>
  <si>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</si>
  <si>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</si>
  <si>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</si>
  <si>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</si>
  <si>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</si>
  <si>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</si>
  <si>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</si>
  <si>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</si>
  <si>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</si>
  <si>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</si>
  <si>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</si>
  <si>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</si>
  <si>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</si>
  <si>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</si>
  <si>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</si>
  <si>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</si>
  <si>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</si>
  <si>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</si>
  <si>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</si>
  <si>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</si>
  <si>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</si>
  <si>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</si>
  <si>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</si>
  <si>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</si>
  <si>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</si>
  <si>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</si>
  <si>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</si>
  <si>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</si>
  <si>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</si>
  <si>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</si>
  <si>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</si>
  <si>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</si>
  <si>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</si>
  <si>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</si>
  <si>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</si>
  <si>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</si>
  <si>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</si>
  <si>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</si>
  <si>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</si>
  <si>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</si>
  <si>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</si>
  <si>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</si>
  <si>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</si>
  <si>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</si>
  <si>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</si>
  <si>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</si>
  <si>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</si>
  <si>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</si>
  <si>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</si>
  <si>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</si>
  <si>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</si>
  <si>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</si>
  <si>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</si>
  <si>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</si>
  <si>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</si>
  <si>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</si>
  <si>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</si>
  <si>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</si>
  <si>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</si>
  <si>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</si>
  <si>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</si>
  <si>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</si>
  <si>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</si>
  <si>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</si>
  <si>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</si>
  <si>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</si>
  <si>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</si>
  <si>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</si>
  <si>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</si>
  <si>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</si>
  <si>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</si>
  <si>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</si>
  <si>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</si>
  <si>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</si>
  <si>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</si>
  <si>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</si>
  <si>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</si>
  <si>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</si>
  <si>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</si>
  <si>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</si>
  <si>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</si>
  <si>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</si>
  <si>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</si>
  <si>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</si>
  <si>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</si>
  <si>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</si>
  <si>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</si>
  <si>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</si>
  <si>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</si>
  <si>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</si>
  <si>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</si>
  <si>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</si>
  <si>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</si>
  <si>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</si>
  <si>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</si>
  <si>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</si>
  <si>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</si>
  <si>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</si>
  <si>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</si>
  <si>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</si>
  <si>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</si>
  <si>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</si>
  <si>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</si>
  <si>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</si>
  <si>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</si>
  <si>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</si>
  <si>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</si>
  <si>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</si>
  <si>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</si>
  <si>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</si>
  <si>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</si>
  <si>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</si>
  <si>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</si>
  <si>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</si>
  <si>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</si>
  <si>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</si>
  <si>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</si>
  <si>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</si>
  <si>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</si>
  <si>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</si>
  <si>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</si>
  <si>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</si>
  <si>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</si>
  <si>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</si>
  <si>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</si>
  <si>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</si>
  <si>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</si>
  <si>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</si>
  <si>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</si>
  <si>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</si>
  <si>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</si>
  <si>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</si>
  <si>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</si>
  <si>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</si>
  <si>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</si>
  <si>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</si>
  <si>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</si>
  <si>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</si>
  <si>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</si>
  <si>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</si>
  <si>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</si>
  <si>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</si>
  <si>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</si>
  <si>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</si>
  <si>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</si>
  <si>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</si>
  <si>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</si>
  <si>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</si>
  <si>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</si>
  <si>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</si>
  <si>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</si>
  <si>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</si>
  <si>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</si>
  <si>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</si>
  <si>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</si>
  <si>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</si>
  <si>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</si>
  <si>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</si>
  <si>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</si>
  <si>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</si>
  <si>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</si>
  <si>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</si>
  <si>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</si>
  <si>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</si>
  <si>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</si>
  <si>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</si>
  <si>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</si>
  <si>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</si>
  <si>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</si>
  <si>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</si>
  <si>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</si>
  <si>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</si>
  <si>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</si>
  <si>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</si>
  <si>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</si>
  <si>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</si>
  <si>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</si>
  <si>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</si>
  <si>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</si>
  <si>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</si>
  <si>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</si>
  <si>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</si>
  <si>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</si>
  <si>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</si>
  <si>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</si>
  <si>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</si>
  <si>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</si>
  <si>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</si>
  <si>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</si>
  <si>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</si>
  <si>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</si>
  <si>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</si>
  <si>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</si>
  <si>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</si>
  <si>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</si>
  <si>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</si>
  <si>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</si>
  <si>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</si>
  <si>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</si>
  <si>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</si>
  <si>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</si>
  <si>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</si>
  <si>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</si>
  <si>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</si>
  <si>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</si>
  <si>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</si>
  <si>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</si>
  <si>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</si>
  <si>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</si>
  <si>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</si>
  <si>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</si>
  <si>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</si>
  <si>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</si>
  <si>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</si>
  <si>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</si>
  <si>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</si>
  <si>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</si>
  <si>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</si>
  <si>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</si>
  <si>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</si>
  <si>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</si>
  <si>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</si>
  <si>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</si>
  <si>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</si>
  <si>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</si>
  <si>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</si>
  <si>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</si>
  <si>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</si>
  <si>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</si>
  <si>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</si>
  <si>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</si>
  <si>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</si>
  <si>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</si>
  <si>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</si>
  <si>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</si>
  <si>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</si>
  <si>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</si>
  <si>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</si>
  <si>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</si>
  <si>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</si>
  <si>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</si>
  <si>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</si>
  <si>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</si>
  <si>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</si>
  <si>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</si>
  <si>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</si>
  <si>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</si>
  <si>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</si>
  <si>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</si>
  <si>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</si>
  <si>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</si>
  <si>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</si>
  <si>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</si>
  <si>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</si>
  <si>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</si>
  <si>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</si>
  <si>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</si>
  <si>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</si>
  <si>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</si>
  <si>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</si>
  <si>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</si>
  <si>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</si>
  <si>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</si>
  <si>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</si>
  <si>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</si>
  <si>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</si>
  <si>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</si>
  <si>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</si>
  <si>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</si>
  <si>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</si>
  <si>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</si>
  <si>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</si>
  <si>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</si>
  <si>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</si>
  <si>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</si>
  <si>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</si>
  <si>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</si>
  <si>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</si>
  <si>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</si>
  <si>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</si>
  <si>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</si>
  <si>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</si>
  <si>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</si>
  <si>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</si>
  <si>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</si>
  <si>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</si>
  <si>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</si>
  <si>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</si>
  <si>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</si>
  <si>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</si>
  <si>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</si>
  <si>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</si>
  <si>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</si>
  <si>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</si>
  <si>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</si>
  <si>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</si>
  <si>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</si>
  <si>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</si>
  <si>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</si>
  <si>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</si>
  <si>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</si>
  <si>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</si>
  <si>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</si>
  <si>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</si>
  <si>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</si>
  <si>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</si>
  <si>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</si>
  <si>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</si>
  <si>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</si>
  <si>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</si>
  <si>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</si>
  <si>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</si>
  <si>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</si>
  <si>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</si>
  <si>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</si>
  <si>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</si>
  <si>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</si>
  <si>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</si>
  <si>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</si>
  <si>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</si>
  <si>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</si>
  <si>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</si>
  <si>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</si>
  <si>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</si>
  <si>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</si>
  <si>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</si>
  <si>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</si>
  <si>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</si>
  <si>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</si>
  <si>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</si>
  <si>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</si>
  <si>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</si>
  <si>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</si>
  <si>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</si>
  <si>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</si>
  <si>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</si>
  <si>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</si>
  <si>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</si>
  <si>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</si>
  <si>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</si>
  <si>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</si>
  <si>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</si>
  <si>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</si>
  <si>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</si>
  <si>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</si>
  <si>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</si>
  <si>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</si>
  <si>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</si>
  <si>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</si>
  <si>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</si>
  <si>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</si>
  <si>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</si>
  <si>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</si>
  <si>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</si>
  <si>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</si>
  <si>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</si>
  <si>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</si>
  <si>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</si>
  <si>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</si>
  <si>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</si>
  <si>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</si>
  <si>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</si>
  <si>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</si>
  <si>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</si>
  <si>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</si>
  <si>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</si>
  <si>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</si>
  <si>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</si>
  <si>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</si>
  <si>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</si>
  <si>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</si>
  <si>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</si>
  <si>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</si>
  <si>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</si>
  <si>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</si>
  <si>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</si>
  <si>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</si>
  <si>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</si>
  <si>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</si>
  <si>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</si>
  <si>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</si>
  <si>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</si>
  <si>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</si>
  <si>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</si>
  <si>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</si>
  <si>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</si>
  <si>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</si>
  <si>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</si>
  <si>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</si>
  <si>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</si>
  <si>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</si>
  <si>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</si>
  <si>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</si>
  <si>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</si>
  <si>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</si>
  <si>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</si>
  <si>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</si>
  <si>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</si>
  <si>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</si>
  <si>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</si>
  <si>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</si>
  <si>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</si>
  <si>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</si>
  <si>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</si>
  <si>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</si>
  <si>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</si>
  <si>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</si>
  <si>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</si>
  <si>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</si>
  <si>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</si>
  <si>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</si>
  <si>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</si>
  <si>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</si>
  <si>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</si>
  <si>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</si>
  <si>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</si>
  <si>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</si>
  <si>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</si>
  <si>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</si>
  <si>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</si>
  <si>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</si>
  <si>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</si>
  <si>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</si>
  <si>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</si>
  <si>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</si>
  <si>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</si>
  <si>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</si>
  <si>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</si>
  <si>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</si>
  <si>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</si>
  <si>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</si>
  <si>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</si>
  <si>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</si>
  <si>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</si>
  <si>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</si>
  <si>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</si>
  <si>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</si>
  <si>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</si>
  <si>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</si>
  <si>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</si>
  <si>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</si>
  <si>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</si>
  <si>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</si>
  <si>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</si>
  <si>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</si>
  <si>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</si>
  <si>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</si>
  <si>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</si>
  <si>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</si>
  <si>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</si>
  <si>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</si>
  <si>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</si>
  <si>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</si>
  <si>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</si>
  <si>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</si>
  <si>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</si>
  <si>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</si>
  <si>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</si>
  <si>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</si>
  <si>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</si>
  <si>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</si>
  <si>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</si>
  <si>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</si>
  <si>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</si>
  <si>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</si>
  <si>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</si>
  <si>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</si>
  <si>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</si>
  <si>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</si>
  <si>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</si>
  <si>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</si>
  <si>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</si>
  <si>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</si>
  <si>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</si>
  <si>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</si>
  <si>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</si>
  <si>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</si>
  <si>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</si>
  <si>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</si>
  <si>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</si>
  <si>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</si>
  <si>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</si>
  <si>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</si>
  <si>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</si>
  <si>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</si>
  <si>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</si>
  <si>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</si>
  <si>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</si>
  <si>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</si>
  <si>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</si>
  <si>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</si>
  <si>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</si>
  <si>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</si>
  <si>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</si>
  <si>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</si>
  <si>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</si>
  <si>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</si>
  <si>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</si>
  <si>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</si>
  <si>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</si>
  <si>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</si>
  <si>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</si>
  <si>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</si>
  <si>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</si>
  <si>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</si>
  <si>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</si>
  <si>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</si>
  <si>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</si>
  <si>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</si>
  <si>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</si>
  <si>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</si>
  <si>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</si>
  <si>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</si>
  <si>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</si>
  <si>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</si>
  <si>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</si>
  <si>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</si>
  <si>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</si>
  <si>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</si>
  <si>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</si>
  <si>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</si>
  <si>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</si>
  <si>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</si>
  <si>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</si>
  <si>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</si>
  <si>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</si>
  <si>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</si>
  <si>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</si>
  <si>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</si>
  <si>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</si>
  <si>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</si>
  <si>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</si>
  <si>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</si>
  <si>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</si>
  <si>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</si>
  <si>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</si>
  <si>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</si>
  <si>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</si>
  <si>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</si>
  <si>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</si>
  <si>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</si>
  <si>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</si>
  <si>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</si>
  <si>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</si>
  <si>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</si>
  <si>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</si>
  <si>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</si>
  <si>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</si>
  <si>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</si>
  <si>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</si>
  <si>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</si>
  <si>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</si>
  <si>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</si>
  <si>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</si>
  <si>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</si>
  <si>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</si>
  <si>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</si>
  <si>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</si>
  <si>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</si>
  <si>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</si>
  <si>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</si>
  <si>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</si>
  <si>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</si>
  <si>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</si>
  <si>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</si>
  <si>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</si>
  <si>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</si>
  <si>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</si>
  <si>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</si>
  <si>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</si>
  <si>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</si>
  <si>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</si>
  <si>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</si>
  <si>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</si>
  <si>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</si>
  <si>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</si>
  <si>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</si>
  <si>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</si>
  <si>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</si>
  <si>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</si>
  <si>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</si>
  <si>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</si>
  <si>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</si>
  <si>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</si>
  <si>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</si>
  <si>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</si>
  <si>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</si>
  <si>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</si>
  <si>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</si>
  <si>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</si>
  <si>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</si>
  <si>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</si>
  <si>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</si>
  <si>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</si>
  <si>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</si>
  <si>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</si>
  <si>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</si>
  <si>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</si>
  <si>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</si>
  <si>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</si>
  <si>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</si>
  <si>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</si>
  <si>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</si>
  <si>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</si>
  <si>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</si>
  <si>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</si>
  <si>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</si>
  <si>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</si>
  <si>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</si>
  <si>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</si>
  <si>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</si>
  <si>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</si>
  <si>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</si>
  <si>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</si>
  <si>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</si>
  <si>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</si>
  <si>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</si>
  <si>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</si>
  <si>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</si>
  <si>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</si>
  <si>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</si>
  <si>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</si>
  <si>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</si>
  <si>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</si>
  <si>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</si>
  <si>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</si>
  <si>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</si>
  <si>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</si>
  <si>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</si>
  <si>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</si>
  <si>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</si>
  <si>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</si>
  <si>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</si>
  <si>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</si>
  <si>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</si>
  <si>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</si>
  <si>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</si>
  <si>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</si>
  <si>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</si>
  <si>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</si>
  <si>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</si>
  <si>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</si>
  <si>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</si>
  <si>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</si>
  <si>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</si>
  <si>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</si>
  <si>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</si>
  <si>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</si>
  <si>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</si>
  <si>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</si>
  <si>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</si>
  <si>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</si>
  <si>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</si>
  <si>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</si>
  <si>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</si>
  <si>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</si>
  <si>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</si>
  <si>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</si>
  <si>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</si>
  <si>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</si>
  <si>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</si>
  <si>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</si>
  <si>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</si>
  <si>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</si>
  <si>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</si>
  <si>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</si>
  <si>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</si>
  <si>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</si>
  <si>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</si>
  <si>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</si>
  <si>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</si>
  <si>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</si>
  <si>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</si>
  <si>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</si>
  <si>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</si>
  <si>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</si>
  <si>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</si>
  <si>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</si>
  <si>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</si>
  <si>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</si>
  <si>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</si>
  <si>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</si>
  <si>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</si>
  <si>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</si>
  <si>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</si>
  <si>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</si>
  <si>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</si>
  <si>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</si>
  <si>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</si>
  <si>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</si>
  <si>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</si>
  <si>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</si>
  <si>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</si>
  <si>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</si>
  <si>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</si>
  <si>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</si>
  <si>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</si>
  <si>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</si>
  <si>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</si>
  <si>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</si>
  <si>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</si>
  <si>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</si>
  <si>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</si>
  <si>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</si>
  <si>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</si>
  <si>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</si>
  <si>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</si>
  <si>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</si>
  <si>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</si>
  <si>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</si>
  <si>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</si>
  <si>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</si>
  <si>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</si>
  <si>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</si>
  <si>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</si>
  <si>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</si>
  <si>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</si>
  <si>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</si>
  <si>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</si>
  <si>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</si>
  <si>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</si>
  <si>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</si>
  <si>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</si>
  <si>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</si>
  <si>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</si>
  <si>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</si>
  <si>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</si>
  <si>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</si>
  <si>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</si>
  <si>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</si>
  <si>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</si>
  <si>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</si>
  <si>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</si>
  <si>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</si>
  <si>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</si>
  <si>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</si>
  <si>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</si>
  <si>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</si>
  <si>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</si>
  <si>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</si>
  <si>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</si>
  <si>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</si>
  <si>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</si>
  <si>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</si>
  <si>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</si>
  <si>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</si>
  <si>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</si>
  <si>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</si>
  <si>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</si>
  <si>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</si>
  <si>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</si>
  <si>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</si>
  <si>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</si>
  <si>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</si>
  <si>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</si>
  <si>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</si>
  <si>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</si>
  <si>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</si>
  <si>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</si>
  <si>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</si>
  <si>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</si>
  <si>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</si>
  <si>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</si>
  <si>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</si>
  <si>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</si>
  <si>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</si>
  <si>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</si>
  <si>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</si>
  <si>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</si>
  <si>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</si>
  <si>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</si>
  <si>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</si>
  <si>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</si>
  <si>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</si>
  <si>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</si>
  <si>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</si>
  <si>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</si>
  <si>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</si>
  <si>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</si>
  <si>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</si>
  <si>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</si>
  <si>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</si>
  <si>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</si>
  <si>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</si>
  <si>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</si>
  <si>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</si>
  <si>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</si>
  <si>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</si>
  <si>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</si>
  <si>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</si>
  <si>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</si>
  <si>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</si>
  <si>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</si>
  <si>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</si>
  <si>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</si>
  <si>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</si>
  <si>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</si>
  <si>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</si>
  <si>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</si>
  <si>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</si>
  <si>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</si>
  <si>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</si>
  <si>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</si>
  <si>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</si>
  <si>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</si>
  <si>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</si>
  <si>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</si>
  <si>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</si>
  <si>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</si>
  <si>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</si>
  <si>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</si>
  <si>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</si>
  <si>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</si>
  <si>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</si>
  <si>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</si>
  <si>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</si>
  <si>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</si>
  <si>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</si>
  <si>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</si>
  <si>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</si>
  <si>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</si>
  <si>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</si>
  <si>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</si>
  <si>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</si>
  <si>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</si>
  <si>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</si>
  <si>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</si>
  <si>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</si>
  <si>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</si>
  <si>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</si>
  <si>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</si>
  <si>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</si>
  <si>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</si>
  <si>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</si>
  <si>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</si>
  <si>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</si>
  <si>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</si>
  <si>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</si>
  <si>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</si>
  <si>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</si>
  <si>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</si>
  <si>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</si>
  <si>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</si>
  <si>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</si>
  <si>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</si>
  <si>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</si>
  <si>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</si>
  <si>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</si>
  <si>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</si>
  <si>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</si>
  <si>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</si>
  <si>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</si>
  <si>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</si>
  <si>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</si>
  <si>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</si>
  <si>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</si>
  <si>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</si>
  <si>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</si>
  <si>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</si>
  <si>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</si>
  <si>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</si>
  <si>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</si>
  <si>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</si>
  <si>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</si>
  <si>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</si>
  <si>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</si>
  <si>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</si>
  <si>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</si>
  <si>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</si>
  <si>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</si>
  <si>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</si>
  <si>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</si>
  <si>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</si>
  <si>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</si>
  <si>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</si>
  <si>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</si>
  <si>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</si>
  <si>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</si>
  <si>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</si>
  <si>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</si>
  <si>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</si>
  <si>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</si>
  <si>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</si>
  <si>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</si>
  <si>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</si>
  <si>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</si>
  <si>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</si>
  <si>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</si>
  <si>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</si>
  <si>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</si>
  <si>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</si>
  <si>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</si>
  <si>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</si>
  <si>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</si>
  <si>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</si>
  <si>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</si>
  <si>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</si>
  <si>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</si>
  <si>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</si>
  <si>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</si>
  <si>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</si>
  <si>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</si>
  <si>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</si>
  <si>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</si>
  <si>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</si>
  <si>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</si>
  <si>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</si>
  <si>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</si>
  <si>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</si>
  <si>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</si>
  <si>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</si>
  <si>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</si>
  <si>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</si>
  <si>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</si>
  <si>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</si>
  <si>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</si>
  <si>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</si>
  <si>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</si>
  <si>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</si>
  <si>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</si>
  <si>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</si>
  <si>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</si>
  <si>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</si>
  <si>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</si>
  <si>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</si>
  <si>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</si>
  <si>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</si>
  <si>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</si>
  <si>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</si>
  <si>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</si>
  <si>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</si>
  <si>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</si>
  <si>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</si>
  <si>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</si>
  <si>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</si>
  <si>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</si>
  <si>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</si>
  <si>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</si>
  <si>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</si>
  <si>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</si>
  <si>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</si>
  <si>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</si>
  <si>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</si>
  <si>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</si>
  <si>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</si>
  <si>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</si>
  <si>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</si>
  <si>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</si>
  <si>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</si>
  <si>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</si>
  <si>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</si>
  <si>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</si>
  <si>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</si>
  <si>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</si>
  <si>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</si>
  <si>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</si>
  <si>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</si>
  <si>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</si>
  <si>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</si>
  <si>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</si>
  <si>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</si>
  <si>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</si>
  <si>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</si>
  <si>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</si>
  <si>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</si>
  <si>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</si>
  <si>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</si>
  <si>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</si>
  <si>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</si>
  <si>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</si>
  <si>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</si>
  <si>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</si>
  <si>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</si>
  <si>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</si>
  <si>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</si>
  <si>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</si>
  <si>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</si>
  <si>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</si>
  <si>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</si>
  <si>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</si>
  <si>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</si>
  <si>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</si>
  <si>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</si>
  <si>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</si>
  <si>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</si>
  <si>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</si>
  <si>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</si>
  <si>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</si>
  <si>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</si>
  <si>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</si>
  <si>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</si>
  <si>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</si>
  <si>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</si>
  <si>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</si>
  <si>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</si>
  <si>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</si>
  <si>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</si>
  <si>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</si>
  <si>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</si>
  <si>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</si>
  <si>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</si>
  <si>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</si>
  <si>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</si>
  <si>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</si>
  <si>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</si>
  <si>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</si>
  <si>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</si>
  <si>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</si>
  <si>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</si>
  <si>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</si>
  <si>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</si>
  <si>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</si>
  <si>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</si>
  <si>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</si>
  <si>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</si>
  <si>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</si>
  <si>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</si>
  <si>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</si>
  <si>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</si>
  <si>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</si>
  <si>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</si>
  <si>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</si>
  <si>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</si>
  <si>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</si>
  <si>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</si>
  <si>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</si>
  <si>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</si>
  <si>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</si>
  <si>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</si>
  <si>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</si>
  <si>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</si>
  <si>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</si>
  <si>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</si>
  <si>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</si>
  <si>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</si>
  <si>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</si>
  <si>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</si>
  <si>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</si>
  <si>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</si>
  <si>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</si>
  <si>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</si>
  <si>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</si>
  <si>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</si>
  <si>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</si>
  <si>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</si>
  <si>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</si>
  <si>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</si>
  <si>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</si>
  <si>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</si>
  <si>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</si>
  <si>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</si>
  <si>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</si>
  <si>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</si>
  <si>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</si>
  <si>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</si>
  <si>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</si>
  <si>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</si>
  <si>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</si>
  <si>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</si>
  <si>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</si>
  <si>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</si>
  <si>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</si>
  <si>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</si>
  <si>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</si>
  <si>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</si>
  <si>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</si>
  <si>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</si>
  <si>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</si>
  <si>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</si>
  <si>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</si>
  <si>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</si>
  <si>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</si>
  <si>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</si>
  <si>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</si>
  <si>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</si>
  <si>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</si>
  <si>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</si>
  <si>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</si>
  <si>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</si>
  <si>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</si>
  <si>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</si>
  <si>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</si>
  <si>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</si>
  <si>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</si>
  <si>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</si>
  <si>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</si>
  <si>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</si>
  <si>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</si>
  <si>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</si>
  <si>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</si>
  <si>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</si>
  <si>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</si>
  <si>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</si>
  <si>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</si>
  <si>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</si>
  <si>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</si>
  <si>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</si>
  <si>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</si>
  <si>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</si>
  <si>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</si>
  <si>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</si>
  <si>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</si>
  <si>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</si>
  <si>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</si>
  <si>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</si>
  <si>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</si>
  <si>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</si>
  <si>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</si>
  <si>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</si>
  <si>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</si>
  <si>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</si>
  <si>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</si>
  <si>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</si>
  <si>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</si>
  <si>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</si>
  <si>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</si>
  <si>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</si>
  <si>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</si>
  <si>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</si>
  <si>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</si>
  <si>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</si>
  <si>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</si>
  <si>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</si>
  <si>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</si>
  <si>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</si>
  <si>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</si>
  <si>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</si>
  <si>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</si>
  <si>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</si>
  <si>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</si>
  <si>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</si>
  <si>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</si>
  <si>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</si>
  <si>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</si>
  <si>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</si>
  <si>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</si>
  <si>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</si>
  <si>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</si>
  <si>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</si>
  <si>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</si>
  <si>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</si>
  <si>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</si>
  <si>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</si>
  <si>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</si>
  <si>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</si>
  <si>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</si>
  <si>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</si>
  <si>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</si>
  <si>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</si>
  <si>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</si>
  <si>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</si>
  <si>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</si>
  <si>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</si>
  <si>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</si>
  <si>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</si>
  <si>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</si>
  <si>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</si>
  <si>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</si>
  <si>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</si>
  <si>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</si>
  <si>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</si>
  <si>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</si>
  <si>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</si>
  <si>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</si>
  <si>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</si>
  <si>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</si>
  <si>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</si>
  <si>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</si>
  <si>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</si>
  <si>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</si>
  <si>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</si>
  <si>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</si>
  <si>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</si>
  <si>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</si>
  <si>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</si>
  <si>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</si>
  <si>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</si>
  <si>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</si>
  <si>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</si>
  <si>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</si>
  <si>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</si>
  <si>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</si>
  <si>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</si>
  <si>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</si>
  <si>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</si>
  <si>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</si>
  <si>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</si>
  <si>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</si>
  <si>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</si>
  <si>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</si>
  <si>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</si>
  <si>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</si>
  <si>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</si>
  <si>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</si>
  <si>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</si>
  <si>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</si>
  <si>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</si>
  <si>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</si>
  <si>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</si>
  <si>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</si>
  <si>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</si>
  <si>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</si>
  <si>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</si>
  <si>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</si>
  <si>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</si>
  <si>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</si>
  <si>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</si>
  <si>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</si>
  <si>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</si>
  <si>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</si>
  <si>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</si>
  <si>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</si>
  <si>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</si>
  <si>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</si>
  <si>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</si>
  <si>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</si>
  <si>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</si>
  <si>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</si>
  <si>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</si>
  <si>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</si>
  <si>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</si>
  <si>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</si>
  <si>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</si>
  <si>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</si>
  <si>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</si>
  <si>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</si>
  <si>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</si>
  <si>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</si>
  <si>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</si>
  <si>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</si>
  <si>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</si>
  <si>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</si>
  <si>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</si>
  <si>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</si>
  <si>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</si>
  <si>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</si>
  <si>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</si>
  <si>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</si>
  <si>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</si>
  <si>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</si>
  <si>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</si>
  <si>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</si>
  <si>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</si>
  <si>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</si>
  <si>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</si>
  <si>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</si>
  <si>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</si>
  <si>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</si>
  <si>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</si>
  <si>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</si>
  <si>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</si>
  <si>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</si>
  <si>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</si>
  <si>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</si>
  <si>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</si>
  <si>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</si>
  <si>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</si>
  <si>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</si>
  <si>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</si>
  <si>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</si>
  <si>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</si>
  <si>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</si>
  <si>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</si>
  <si>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</si>
  <si>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</si>
  <si>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</si>
  <si>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</si>
  <si>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</si>
  <si>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</si>
  <si>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</si>
  <si>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</si>
  <si>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</si>
  <si>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</si>
  <si>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</si>
  <si>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</si>
  <si>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</si>
  <si>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</si>
  <si>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</si>
  <si>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</si>
  <si>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</si>
  <si>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</si>
  <si>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</si>
  <si>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</si>
  <si>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</si>
  <si>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</si>
  <si>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</si>
  <si>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</si>
  <si>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</si>
  <si>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</si>
  <si>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</si>
  <si>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</si>
  <si>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</si>
  <si>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</si>
  <si>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</si>
  <si>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</si>
  <si>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</si>
  <si>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</si>
  <si>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</si>
  <si>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</si>
  <si>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</si>
  <si>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</si>
  <si>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</si>
  <si>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</si>
  <si>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</si>
  <si>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</si>
  <si>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</si>
  <si>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</si>
  <si>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</si>
  <si>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</si>
  <si>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</si>
  <si>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</si>
  <si>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</si>
  <si>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</si>
  <si>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</si>
  <si>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</si>
  <si>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</si>
  <si>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</si>
  <si>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</si>
  <si>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</si>
  <si>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</si>
  <si>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</si>
  <si>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</si>
  <si>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</si>
  <si>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</si>
  <si>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</si>
  <si>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</si>
  <si>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</si>
  <si>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</si>
  <si>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</si>
  <si>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</si>
  <si>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</si>
  <si>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</si>
  <si>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</si>
  <si>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</si>
  <si>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</si>
  <si>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</si>
  <si>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</si>
  <si>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</si>
  <si>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</si>
  <si>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</si>
  <si>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</si>
  <si>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</si>
  <si>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</si>
  <si>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</si>
  <si>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</si>
  <si>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</si>
  <si>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</si>
  <si>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</si>
  <si>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</si>
  <si>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</si>
  <si>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</si>
  <si>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</si>
  <si>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</si>
  <si>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</si>
  <si>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</si>
  <si>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</si>
  <si>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</si>
  <si>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</si>
  <si>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</si>
  <si>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</si>
  <si>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</si>
  <si>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</si>
  <si>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</si>
  <si>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</si>
  <si>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</si>
  <si>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</si>
  <si>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</si>
  <si>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</si>
  <si>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</si>
  <si>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</si>
  <si>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</si>
  <si>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</si>
  <si>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</si>
  <si>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</si>
  <si>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</si>
  <si>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</si>
  <si>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</si>
  <si>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</si>
  <si>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</si>
  <si>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</si>
  <si>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</si>
  <si>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</si>
  <si>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</si>
  <si>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</si>
  <si>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</si>
  <si>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</si>
  <si>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</si>
  <si>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</si>
  <si>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</si>
  <si>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</si>
  <si>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</si>
  <si>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</si>
  <si>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</si>
  <si>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</si>
  <si>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</si>
  <si>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</si>
  <si>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</si>
  <si>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</si>
  <si>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</si>
  <si>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</si>
  <si>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</si>
  <si>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</si>
  <si>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</si>
  <si>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</si>
  <si>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</si>
  <si>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</si>
  <si>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</si>
  <si>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</si>
  <si>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</si>
  <si>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</si>
  <si>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</si>
  <si>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</si>
  <si>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</si>
  <si>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</si>
  <si>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</si>
  <si>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</si>
  <si>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</si>
  <si>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</si>
  <si>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</si>
  <si>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</si>
  <si>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</si>
  <si>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</si>
  <si>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</si>
  <si>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</si>
  <si>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</si>
  <si>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</si>
  <si>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</si>
  <si>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</si>
  <si>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</si>
  <si>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</si>
  <si>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</si>
  <si>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</si>
  <si>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</si>
  <si>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</si>
  <si>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</si>
  <si>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</si>
  <si>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</si>
  <si>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</si>
  <si>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</si>
  <si>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</si>
  <si>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</si>
  <si>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</si>
  <si>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</si>
  <si>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</si>
  <si>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</si>
  <si>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</si>
  <si>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</si>
  <si>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</si>
  <si>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</si>
  <si>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</si>
  <si>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</si>
  <si>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</si>
  <si>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</si>
  <si>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</si>
  <si>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</si>
  <si>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</si>
  <si>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</si>
  <si>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</si>
  <si>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</si>
  <si>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</si>
  <si>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</si>
  <si>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</si>
  <si>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</si>
  <si>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</si>
  <si>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</si>
  <si>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</si>
  <si>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</si>
  <si>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</si>
  <si>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</si>
  <si>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</si>
  <si>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</si>
  <si>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</si>
  <si>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</si>
  <si>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</si>
  <si>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</si>
  <si>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</si>
  <si>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</si>
  <si>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</si>
  <si>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</si>
  <si>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</si>
  <si>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</si>
  <si>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</si>
  <si>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</si>
  <si>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</si>
  <si>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</si>
  <si>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</si>
  <si>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</si>
  <si>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</si>
  <si>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</si>
  <si>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</si>
  <si>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</si>
  <si>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</si>
  <si>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</si>
  <si>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</si>
  <si>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</si>
  <si>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</si>
  <si>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</si>
  <si>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</si>
  <si>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</si>
  <si>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</si>
  <si>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</si>
  <si>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</si>
  <si>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</si>
  <si>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</si>
  <si>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</si>
  <si>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</si>
  <si>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</si>
  <si>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</si>
  <si>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</si>
  <si>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</si>
  <si>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</si>
  <si>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</si>
  <si>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</si>
  <si>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</si>
  <si>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</si>
  <si>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</si>
  <si>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</si>
  <si>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</si>
  <si>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</si>
  <si>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</si>
  <si>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</si>
  <si>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</si>
  <si>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</si>
  <si>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</si>
  <si>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</si>
  <si>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</si>
  <si>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</si>
  <si>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</si>
  <si>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</si>
  <si>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</si>
  <si>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</si>
  <si>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</si>
  <si>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</si>
  <si>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</si>
  <si>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</si>
  <si>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</si>
  <si>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</si>
  <si>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</si>
  <si>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</si>
  <si>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</si>
  <si>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</si>
  <si>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</si>
  <si>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</si>
  <si>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</si>
  <si>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</si>
  <si>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</si>
  <si>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</si>
  <si>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</si>
  <si>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</si>
  <si>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</si>
  <si>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</si>
  <si>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</si>
  <si>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</si>
  <si>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</si>
  <si>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</si>
  <si>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</si>
  <si>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</si>
  <si>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</si>
  <si>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</si>
  <si>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</si>
  <si>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</si>
  <si>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</si>
  <si>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</si>
  <si>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</si>
  <si>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</si>
  <si>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</si>
  <si>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</si>
  <si>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</si>
  <si>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</si>
  <si>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</si>
  <si>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</si>
  <si>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</si>
  <si>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</si>
  <si>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</si>
  <si>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</si>
  <si>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</si>
  <si>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</si>
  <si>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</si>
  <si>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</si>
  <si>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</si>
  <si>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</si>
  <si>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</si>
  <si>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</si>
  <si>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</si>
  <si>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</si>
  <si>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</si>
  <si>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</si>
  <si>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</si>
  <si>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</si>
  <si>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</si>
  <si>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</si>
  <si>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</si>
  <si>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</si>
  <si>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</si>
  <si>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</si>
  <si>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</si>
  <si>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</si>
  <si>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</si>
  <si>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</si>
  <si>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</si>
  <si>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</si>
  <si>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</si>
  <si>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</si>
  <si>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</si>
  <si>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</si>
  <si>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</si>
  <si>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</si>
  <si>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</si>
  <si>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</si>
  <si>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</si>
  <si>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</si>
  <si>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</si>
  <si>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</si>
  <si>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</si>
  <si>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</si>
  <si>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</si>
  <si>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</si>
  <si>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</si>
  <si>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</si>
  <si>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</si>
  <si>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</si>
  <si>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</si>
  <si>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</si>
  <si>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</si>
  <si>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</si>
  <si>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</si>
  <si>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</si>
  <si>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</si>
  <si>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</si>
  <si>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</si>
  <si>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</si>
  <si>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</si>
  <si>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</si>
  <si>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</si>
  <si>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</si>
  <si>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</si>
  <si>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</si>
  <si>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</si>
  <si>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</si>
  <si>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</si>
  <si>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</si>
  <si>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</si>
  <si>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</si>
  <si>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</si>
  <si>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</si>
  <si>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</si>
  <si>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</si>
  <si>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</si>
  <si>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</si>
  <si>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</si>
  <si>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</si>
  <si>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</si>
  <si>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</si>
  <si>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</si>
  <si>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</si>
  <si>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</si>
  <si>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</si>
  <si>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</si>
  <si>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</si>
  <si>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</si>
  <si>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</si>
  <si>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</si>
  <si>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</si>
  <si>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</si>
  <si>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</si>
  <si>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</si>
  <si>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</si>
  <si>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</si>
  <si>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</si>
  <si>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</si>
  <si>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</si>
  <si>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</si>
  <si>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</si>
  <si>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</si>
  <si>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</si>
  <si>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</si>
  <si>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</si>
  <si>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</si>
  <si>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</si>
  <si>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</si>
  <si>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</si>
  <si>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</si>
  <si>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</si>
  <si>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</si>
  <si>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</si>
  <si>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</si>
  <si>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</si>
  <si>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</si>
  <si>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</si>
  <si>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</si>
  <si>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</si>
  <si>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</si>
  <si>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</si>
  <si>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</si>
  <si>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</si>
  <si>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</si>
  <si>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</si>
  <si>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</si>
  <si>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</si>
  <si>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</si>
  <si>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</si>
  <si>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</si>
  <si>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</si>
  <si>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</si>
  <si>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</si>
  <si>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</si>
  <si>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</si>
  <si>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</si>
  <si>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</si>
  <si>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</si>
  <si>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</si>
  <si>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</si>
  <si>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</si>
  <si>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</si>
  <si>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</si>
  <si>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</si>
  <si>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</si>
  <si>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</si>
  <si>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</si>
  <si>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</si>
  <si>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</si>
  <si>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</si>
  <si>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</si>
  <si>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</si>
  <si>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</si>
  <si>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</si>
  <si>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</si>
  <si>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</si>
  <si>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</si>
  <si>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</si>
  <si>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</si>
  <si>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</si>
  <si>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</si>
  <si>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</si>
  <si>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</si>
  <si>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</si>
  <si>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</si>
  <si>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</si>
  <si>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</si>
  <si>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</si>
  <si>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</si>
  <si>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</si>
  <si>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</si>
  <si>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</si>
  <si>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</si>
  <si>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</si>
  <si>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</si>
  <si>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</si>
  <si>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</si>
  <si>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</si>
  <si>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</si>
  <si>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</si>
  <si>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</si>
  <si>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</si>
  <si>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</si>
  <si>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</si>
  <si>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</si>
  <si>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</si>
  <si>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</si>
  <si>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</si>
  <si>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</si>
  <si>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</si>
  <si>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</si>
  <si>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</si>
  <si>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</si>
  <si>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</si>
  <si>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</si>
  <si>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</si>
  <si>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</si>
  <si>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</si>
  <si>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</si>
  <si>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</si>
  <si>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</si>
  <si>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</si>
  <si>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</si>
  <si>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</si>
  <si>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</si>
  <si>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</si>
  <si>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</si>
  <si>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</si>
  <si>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</si>
  <si>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</si>
  <si>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</si>
  <si>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</si>
  <si>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</si>
  <si>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</si>
  <si>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</si>
  <si>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</si>
  <si>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</si>
  <si>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</si>
  <si>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</si>
  <si>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</si>
  <si>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</si>
  <si>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</si>
  <si>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</si>
  <si>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</si>
  <si>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</si>
  <si>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</si>
  <si>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</si>
  <si>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</si>
  <si>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</si>
  <si>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</si>
  <si>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</si>
  <si>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</si>
  <si>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</si>
  <si>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</si>
  <si>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</si>
  <si>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</si>
  <si>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</si>
  <si>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</si>
  <si>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</si>
  <si>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</si>
  <si>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</si>
  <si>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</si>
  <si>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</si>
  <si>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</si>
  <si>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</si>
  <si>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</si>
  <si>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</si>
  <si>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</si>
  <si>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</si>
  <si>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</si>
  <si>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</si>
  <si>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</si>
  <si>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</si>
  <si>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</si>
  <si>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</si>
  <si>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</si>
  <si>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</si>
  <si>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</si>
  <si>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</si>
  <si>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</si>
  <si>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</si>
  <si>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</si>
  <si>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</si>
  <si>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</si>
  <si>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</si>
  <si>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</si>
  <si>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</si>
  <si>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</si>
  <si>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</si>
  <si>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</si>
  <si>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</si>
  <si>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</si>
  <si>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</si>
  <si>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</si>
  <si>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</si>
  <si>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</si>
  <si>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</si>
  <si>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</si>
  <si>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</si>
  <si>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</si>
  <si>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</si>
  <si>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</si>
  <si>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</si>
  <si>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</si>
  <si>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</si>
  <si>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</si>
  <si>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</si>
  <si>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</si>
  <si>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</si>
  <si>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</si>
  <si>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</si>
  <si>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</si>
  <si>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</si>
  <si>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</si>
  <si>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</si>
  <si>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</si>
  <si>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</si>
  <si>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</si>
  <si>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</si>
  <si>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</si>
  <si>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</si>
  <si>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</si>
  <si>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</si>
  <si>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</si>
  <si>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</si>
  <si>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</si>
  <si>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</si>
  <si>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</si>
  <si>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</si>
  <si>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</si>
  <si>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</si>
  <si>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</si>
  <si>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</si>
  <si>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</si>
  <si>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</si>
  <si>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</si>
  <si>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</si>
  <si>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</si>
  <si>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</si>
  <si>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</si>
  <si>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</si>
  <si>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</si>
  <si>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</si>
  <si>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</si>
  <si>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</si>
  <si>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</si>
  <si>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</si>
  <si>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</si>
  <si>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</si>
  <si>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</si>
  <si>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</si>
  <si>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</si>
  <si>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</si>
  <si>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</si>
  <si>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</si>
  <si>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</si>
  <si>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</si>
  <si>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</si>
  <si>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</si>
  <si>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</si>
  <si>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</si>
  <si>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</si>
  <si>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</si>
  <si>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</si>
  <si>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</si>
  <si>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</si>
  <si>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</si>
  <si>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</si>
  <si>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</si>
  <si>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</si>
  <si>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</si>
  <si>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</si>
  <si>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</si>
  <si>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</si>
  <si>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</si>
  <si>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</si>
  <si>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</si>
  <si>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</si>
  <si>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</si>
  <si>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</si>
  <si>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</si>
  <si>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</si>
  <si>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</si>
  <si>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</si>
  <si>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</si>
  <si>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</si>
  <si>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</si>
  <si>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</si>
  <si>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</si>
  <si>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</si>
  <si>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</si>
  <si>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</si>
  <si>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</si>
  <si>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</si>
  <si>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</si>
  <si>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</si>
  <si>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</si>
  <si>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</si>
  <si>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</si>
  <si>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</si>
  <si>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</si>
  <si>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</si>
  <si>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</si>
  <si>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</si>
  <si>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</si>
  <si>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</si>
  <si>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</si>
  <si>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</si>
  <si>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</si>
  <si>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</si>
  <si>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</si>
  <si>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</si>
  <si>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</si>
  <si>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</si>
  <si>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</si>
  <si>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</si>
  <si>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</si>
  <si>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</si>
  <si>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</si>
  <si>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</si>
  <si>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</si>
  <si>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</si>
  <si>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</si>
  <si>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</si>
  <si>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</si>
  <si>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</si>
  <si>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</si>
  <si>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</si>
  <si>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</si>
  <si>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</si>
  <si>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</si>
  <si>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</si>
  <si>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</si>
  <si>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</si>
  <si>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</si>
  <si>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</si>
  <si>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</si>
  <si>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</si>
  <si>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</si>
  <si>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</si>
  <si>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</si>
  <si>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</si>
  <si>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</si>
  <si>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</si>
  <si>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</si>
  <si>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</si>
  <si>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</si>
  <si>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</si>
  <si>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</si>
  <si>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</si>
  <si>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</si>
  <si>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</si>
  <si>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</si>
  <si>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</si>
  <si>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</si>
  <si>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</si>
  <si>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</si>
  <si>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</si>
  <si>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</si>
  <si>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</si>
  <si>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</si>
  <si>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</si>
  <si>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</si>
  <si>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</si>
  <si>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</si>
  <si>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</si>
  <si>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</si>
  <si>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</si>
  <si>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</si>
  <si>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</si>
  <si>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</si>
  <si>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</si>
  <si>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</si>
  <si>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</si>
  <si>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</si>
  <si>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</si>
  <si>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</si>
  <si>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</si>
  <si>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</si>
  <si>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</si>
  <si>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</si>
  <si>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</si>
  <si>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</si>
  <si>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</si>
  <si>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</si>
  <si>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</si>
  <si>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</si>
  <si>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</si>
  <si>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</si>
  <si>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</si>
  <si>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</si>
  <si>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</si>
  <si>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</si>
  <si>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</si>
  <si>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</si>
  <si>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</si>
  <si>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</si>
  <si>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</si>
  <si>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</si>
  <si>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</si>
  <si>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</si>
  <si>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</si>
  <si>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</si>
  <si>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</si>
  <si>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</si>
  <si>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</si>
  <si>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</si>
  <si>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</si>
  <si>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</si>
  <si>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</si>
  <si>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</si>
  <si>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</si>
  <si>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</si>
  <si>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</si>
  <si>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</si>
  <si>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</si>
  <si>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</si>
  <si>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</si>
  <si>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</si>
  <si>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</si>
  <si>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</si>
  <si>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</si>
  <si>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</si>
  <si>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</si>
  <si>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</si>
  <si>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</si>
  <si>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</si>
  <si>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</si>
  <si>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</si>
  <si>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</si>
  <si>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</si>
  <si>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</si>
  <si>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</si>
  <si>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</si>
  <si>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</si>
  <si>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</si>
  <si>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</si>
  <si>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</si>
  <si>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</si>
  <si>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</si>
  <si>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</si>
  <si>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</si>
  <si>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</si>
  <si>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</si>
  <si>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</si>
  <si>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</si>
  <si>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</si>
  <si>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</si>
  <si>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</si>
  <si>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</si>
  <si>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</si>
  <si>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</si>
  <si>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</si>
  <si>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</si>
  <si>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</si>
  <si>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</si>
  <si>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</si>
  <si>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</si>
  <si>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</si>
  <si>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</si>
  <si>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</si>
  <si>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</si>
  <si>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</si>
  <si>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</si>
  <si>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</si>
  <si>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</si>
  <si>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</si>
  <si>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</si>
  <si>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</si>
  <si>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</si>
  <si>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</si>
  <si>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</si>
  <si>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</si>
  <si>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</si>
  <si>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</si>
  <si>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</si>
  <si>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</si>
  <si>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</si>
  <si>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</si>
  <si>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</si>
  <si>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</si>
  <si>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</si>
  <si>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</si>
  <si>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</si>
  <si>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</si>
  <si>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</si>
  <si>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</si>
  <si>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</si>
  <si>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</si>
  <si>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</si>
  <si>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</si>
  <si>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</si>
  <si>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</si>
  <si>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</si>
  <si>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</si>
  <si>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</si>
  <si>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</si>
  <si>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</si>
  <si>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</si>
  <si>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</si>
  <si>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</si>
  <si>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</si>
  <si>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</si>
  <si>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</si>
  <si>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</si>
  <si>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</si>
  <si>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</si>
  <si>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</si>
  <si>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</si>
  <si>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</si>
  <si>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</si>
  <si>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</si>
  <si>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</si>
  <si>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</si>
  <si>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</si>
  <si>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</si>
  <si>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</si>
  <si>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</si>
  <si>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</si>
  <si>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</si>
  <si>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</si>
  <si>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</si>
  <si>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</si>
  <si>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</si>
  <si>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</si>
  <si>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</si>
  <si>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</si>
  <si>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</si>
  <si>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</si>
  <si>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</si>
  <si>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</si>
  <si>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</si>
  <si>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</si>
  <si>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</si>
  <si>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</si>
  <si>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</si>
  <si>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</si>
  <si>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</si>
  <si>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</si>
  <si>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</si>
  <si>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</si>
  <si>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</si>
  <si>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</si>
  <si>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</si>
  <si>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</si>
  <si>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</si>
  <si>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</si>
  <si>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</si>
  <si>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</si>
  <si>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</si>
  <si>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</si>
  <si>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</si>
  <si>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</si>
  <si>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</si>
  <si>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</si>
  <si>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</si>
  <si>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</si>
  <si>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</si>
  <si>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</si>
  <si>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</si>
  <si>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</si>
  <si>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</si>
  <si>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</si>
  <si>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</si>
  <si>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</si>
  <si>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</si>
  <si>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</si>
  <si>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</si>
  <si>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</si>
  <si>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</si>
  <si>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</si>
  <si>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</si>
  <si>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</si>
  <si>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</si>
  <si>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</si>
  <si>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</si>
  <si>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</si>
  <si>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</si>
  <si>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</si>
  <si>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</si>
  <si>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</si>
  <si>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</si>
  <si>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</si>
  <si>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</si>
  <si>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</si>
  <si>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</si>
  <si>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</si>
  <si>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</si>
  <si>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</si>
  <si>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</si>
  <si>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</si>
  <si>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</si>
  <si>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</si>
  <si>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</si>
  <si>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</si>
  <si>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</si>
  <si>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</si>
  <si>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</si>
  <si>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</si>
  <si>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</si>
  <si>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</si>
  <si>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</si>
  <si>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</si>
  <si>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</si>
  <si>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</si>
  <si>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</si>
  <si>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</si>
  <si>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</si>
  <si>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</si>
  <si>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</si>
  <si>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</si>
  <si>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</si>
  <si>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</si>
  <si>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</si>
  <si>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</si>
  <si>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</si>
  <si>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</si>
  <si>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</si>
  <si>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</si>
  <si>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</si>
  <si>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</si>
  <si>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</si>
  <si>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</si>
  <si>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</si>
  <si>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</si>
  <si>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</si>
  <si>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</si>
  <si>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</si>
  <si>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</si>
  <si>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</si>
  <si>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</si>
  <si>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</si>
  <si>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</si>
  <si>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</si>
  <si>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</si>
  <si>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</si>
  <si>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</si>
  <si>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</si>
  <si>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</si>
  <si>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</si>
  <si>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</si>
  <si>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</si>
  <si>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</si>
  <si>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</si>
  <si>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</si>
  <si>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</si>
  <si>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</si>
  <si>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</si>
  <si>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</si>
  <si>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</si>
  <si>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</si>
  <si>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</si>
  <si>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</si>
  <si>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</si>
  <si>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</si>
  <si>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</si>
  <si>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</si>
  <si>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</si>
  <si>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</si>
  <si>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</si>
  <si>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</si>
  <si>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</si>
  <si>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</si>
  <si>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</si>
  <si>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</si>
  <si>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</si>
  <si>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</si>
  <si>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</si>
  <si>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</si>
  <si>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</si>
  <si>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</si>
  <si>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</si>
  <si>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</si>
  <si>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</si>
  <si>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</si>
  <si>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</si>
  <si>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</si>
  <si>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</si>
  <si>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</si>
  <si>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</si>
  <si>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</si>
  <si>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</si>
  <si>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</si>
  <si>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</si>
  <si>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</si>
  <si>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</si>
  <si>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</si>
  <si>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</si>
  <si>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</si>
  <si>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</si>
  <si>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</si>
  <si>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</si>
  <si>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</si>
  <si>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</si>
  <si>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</si>
  <si>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</si>
  <si>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</si>
  <si>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</si>
  <si>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</si>
  <si>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</si>
  <si>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</si>
  <si>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</si>
  <si>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</si>
  <si>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</si>
  <si>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</si>
  <si>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</si>
  <si>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</si>
  <si>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</si>
  <si>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</si>
  <si>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</si>
  <si>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</si>
  <si>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</si>
  <si>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</si>
  <si>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</si>
  <si>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</si>
  <si>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</si>
  <si>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</si>
  <si>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</si>
  <si>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</si>
  <si>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</si>
  <si>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</si>
  <si>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</si>
  <si>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</si>
  <si>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</si>
  <si>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</si>
  <si>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</si>
  <si>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</si>
  <si>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</si>
  <si>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</si>
  <si>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</si>
  <si>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</si>
  <si>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</si>
  <si>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</si>
  <si>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</si>
  <si>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</si>
  <si>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</si>
  <si>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</si>
  <si>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</si>
  <si>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</si>
  <si>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</si>
  <si>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</si>
  <si>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</si>
  <si>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</si>
  <si>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</si>
  <si>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</si>
  <si>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</si>
  <si>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</si>
  <si>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</si>
  <si>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</si>
  <si>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</si>
  <si>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</si>
  <si>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</si>
  <si>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</si>
  <si>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</si>
  <si>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</si>
  <si>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</si>
  <si>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</si>
  <si>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</si>
  <si>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</si>
  <si>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</si>
  <si>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</si>
  <si>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</si>
  <si>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</si>
  <si>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</si>
  <si>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</si>
  <si>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</si>
  <si>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</si>
  <si>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</si>
  <si>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</si>
  <si>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</si>
  <si>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</si>
  <si>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</si>
  <si>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</si>
  <si>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</si>
  <si>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</si>
  <si>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</si>
  <si>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</si>
  <si>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</si>
  <si>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</si>
  <si>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</si>
  <si>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</si>
  <si>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</si>
  <si>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</si>
  <si>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</si>
  <si>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</si>
  <si>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</si>
  <si>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</si>
  <si>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</si>
  <si>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</si>
  <si>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</si>
  <si>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</si>
  <si>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</si>
  <si>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</si>
  <si>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</si>
  <si>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</si>
  <si>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</si>
  <si>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</si>
  <si>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</si>
  <si>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</si>
  <si>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</si>
  <si>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</si>
  <si>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</si>
  <si>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</si>
  <si>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</si>
  <si>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</si>
  <si>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</si>
  <si>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</si>
  <si>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</si>
  <si>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</si>
  <si>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</si>
  <si>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</si>
  <si>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</si>
  <si>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</si>
  <si>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</si>
  <si>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</si>
  <si>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</si>
  <si>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</si>
  <si>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</si>
  <si>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</si>
  <si>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</si>
  <si>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</si>
  <si>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</si>
  <si>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</si>
  <si>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</si>
  <si>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</si>
  <si>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</si>
  <si>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</si>
  <si>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</si>
  <si>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</si>
  <si>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</si>
  <si>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</si>
  <si>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</si>
  <si>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</si>
  <si>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</si>
  <si>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</si>
  <si>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</si>
  <si>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</si>
  <si>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</si>
  <si>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</si>
  <si>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</si>
  <si>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</si>
  <si>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</si>
  <si>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</si>
  <si>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</si>
  <si>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</si>
  <si>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</si>
  <si>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</si>
  <si>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</si>
  <si>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</si>
  <si>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</si>
  <si>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</si>
  <si>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</si>
  <si>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</si>
  <si>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</si>
  <si>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</si>
  <si>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</si>
  <si>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</si>
  <si>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</si>
  <si>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</si>
  <si>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</si>
  <si>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</si>
  <si>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</si>
  <si>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</si>
  <si>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</si>
  <si>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</si>
  <si>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</si>
  <si>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</si>
  <si>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</si>
  <si>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</si>
  <si>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</si>
  <si>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</si>
  <si>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</si>
  <si>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</si>
  <si>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</si>
  <si>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</si>
  <si>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</si>
  <si>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</si>
  <si>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</si>
  <si>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</si>
  <si>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</si>
  <si>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</si>
  <si>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</si>
  <si>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</si>
  <si>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</si>
  <si>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</si>
  <si>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</si>
  <si>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</si>
  <si>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</si>
  <si>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</si>
  <si>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</si>
  <si>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</si>
  <si>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</si>
  <si>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</si>
  <si>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</si>
  <si>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</si>
  <si>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</si>
  <si>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</si>
  <si>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</si>
  <si>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</si>
  <si>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</si>
  <si>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</si>
  <si>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</si>
  <si>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</si>
  <si>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</si>
  <si>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</si>
  <si>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</si>
  <si>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</si>
  <si>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</si>
  <si>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</si>
  <si>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</si>
  <si>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</si>
  <si>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</si>
  <si>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</si>
  <si>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</si>
  <si>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</si>
  <si>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</si>
  <si>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</si>
  <si>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</si>
  <si>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</si>
  <si>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</si>
  <si>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</si>
  <si>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</si>
  <si>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</si>
  <si>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</si>
  <si>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</si>
  <si>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</si>
  <si>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</si>
  <si>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</si>
  <si>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</si>
  <si>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</si>
  <si>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</si>
  <si>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</si>
  <si>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</si>
  <si>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</si>
  <si>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</si>
  <si>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</si>
  <si>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</si>
  <si>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</si>
  <si>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</si>
  <si>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</si>
  <si>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</si>
  <si>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</si>
  <si>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</si>
  <si>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</si>
  <si>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</si>
  <si>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</si>
  <si>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</si>
  <si>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</si>
  <si>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</si>
  <si>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</si>
  <si>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</si>
  <si>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</si>
  <si>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</si>
  <si>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</si>
  <si>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</si>
  <si>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</si>
  <si>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</si>
  <si>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</si>
  <si>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</si>
  <si>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</si>
  <si>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</si>
  <si>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</si>
  <si>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</si>
  <si>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</si>
  <si>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</si>
  <si>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</si>
  <si>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</si>
  <si>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</si>
  <si>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</si>
  <si>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</si>
  <si>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</si>
  <si>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</si>
  <si>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</si>
  <si>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</si>
  <si>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</si>
  <si>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</si>
  <si>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</si>
  <si>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</si>
  <si>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</si>
  <si>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</si>
  <si>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</si>
  <si>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</si>
  <si>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</si>
  <si>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</si>
  <si>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</si>
  <si>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</si>
  <si>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</si>
  <si>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</si>
  <si>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</si>
  <si>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</si>
  <si>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</si>
  <si>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</si>
  <si>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</si>
  <si>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</si>
  <si>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</si>
  <si>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</si>
  <si>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</si>
  <si>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</si>
  <si>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</si>
  <si>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</si>
  <si>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</si>
  <si>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</si>
  <si>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</si>
  <si>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</si>
  <si>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</si>
  <si>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</si>
  <si>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</si>
  <si>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</si>
  <si>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</si>
  <si>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</si>
  <si>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</si>
  <si>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</si>
  <si>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</si>
  <si>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</si>
  <si>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</si>
  <si>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</si>
  <si>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</si>
  <si>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</si>
  <si>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</si>
  <si>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</si>
  <si>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</si>
  <si>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</si>
  <si>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</si>
  <si>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</si>
  <si>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</si>
  <si>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</si>
  <si>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</si>
  <si>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</si>
  <si>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</si>
  <si>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</si>
  <si>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</si>
  <si>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</si>
  <si>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</si>
  <si>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</si>
  <si>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</si>
  <si>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</si>
  <si>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</si>
  <si>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</si>
  <si>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</si>
  <si>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</si>
  <si>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</si>
  <si>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</si>
  <si>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</si>
  <si>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</si>
  <si>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</si>
  <si>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</si>
  <si>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</si>
  <si>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</si>
  <si>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</si>
  <si>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</si>
  <si>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</si>
  <si>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</si>
  <si>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</si>
  <si>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</si>
  <si>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</si>
  <si>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</si>
  <si>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</si>
  <si>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</si>
  <si>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</si>
  <si>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</si>
  <si>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</si>
  <si>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</si>
  <si>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</si>
  <si>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</si>
  <si>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</si>
  <si>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</si>
  <si>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</si>
  <si>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</si>
  <si>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</si>
  <si>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</si>
  <si>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</si>
  <si>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</si>
  <si>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</si>
  <si>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</si>
  <si>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</si>
  <si>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</si>
  <si>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</si>
  <si>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</si>
  <si>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</si>
  <si>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</si>
  <si>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</si>
  <si>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</si>
  <si>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</si>
  <si>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</si>
  <si>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</si>
  <si>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</si>
  <si>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</si>
  <si>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</si>
  <si>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</si>
  <si>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</si>
  <si>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</si>
  <si>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</si>
  <si>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</si>
  <si>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</si>
  <si>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</si>
  <si>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</si>
  <si>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</si>
  <si>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</si>
  <si>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</si>
  <si>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</si>
  <si>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</si>
  <si>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</si>
  <si>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</si>
  <si>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</si>
  <si>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</si>
  <si>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</si>
  <si>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</si>
  <si>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</si>
  <si>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</si>
  <si>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</si>
  <si>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</si>
  <si>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</si>
  <si>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</si>
  <si>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</si>
  <si>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</si>
  <si>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</si>
  <si>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</si>
  <si>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</si>
  <si>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</si>
  <si>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</si>
  <si>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</si>
  <si>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</si>
  <si>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</si>
  <si>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</si>
  <si>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</si>
  <si>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</si>
  <si>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</si>
  <si>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</si>
  <si>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</si>
  <si>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</si>
  <si>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</si>
  <si>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</si>
  <si>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</si>
  <si>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</si>
  <si>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</si>
  <si>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</si>
  <si>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</si>
  <si>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</si>
  <si>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</si>
  <si>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</si>
  <si>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</si>
  <si>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</si>
  <si>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</si>
  <si>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</si>
  <si>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</si>
  <si>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</si>
  <si>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</si>
  <si>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</si>
  <si>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</si>
  <si>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</si>
  <si>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</si>
  <si>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</si>
  <si>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</si>
  <si>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</si>
  <si>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</si>
  <si>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</si>
  <si>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</si>
  <si>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</si>
  <si>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</si>
  <si>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</si>
  <si>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</si>
  <si>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</si>
  <si>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</si>
  <si>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</si>
  <si>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</si>
  <si>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</si>
  <si>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</si>
  <si>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</si>
  <si>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</si>
  <si>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</si>
  <si>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</si>
  <si>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</si>
  <si>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</si>
  <si>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</si>
  <si>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</si>
  <si>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</si>
  <si>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</si>
  <si>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</si>
  <si>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</si>
  <si>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</si>
  <si>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</si>
  <si>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</si>
  <si>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</si>
  <si>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</si>
  <si>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</si>
  <si>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</si>
  <si>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</si>
  <si>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</si>
  <si>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</si>
  <si>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</si>
  <si>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</si>
  <si>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</si>
  <si>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</si>
  <si>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</si>
  <si>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</si>
  <si>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</si>
  <si>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</si>
  <si>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</si>
  <si>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</si>
  <si>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</si>
  <si>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</si>
  <si>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</si>
  <si>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</si>
  <si>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</si>
  <si>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</si>
  <si>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</si>
  <si>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</si>
  <si>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</si>
  <si>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</si>
  <si>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</si>
  <si>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</si>
  <si>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</si>
  <si>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</si>
  <si>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</si>
  <si>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</si>
  <si>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</si>
  <si>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</si>
  <si>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</si>
  <si>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</si>
  <si>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</si>
  <si>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</si>
  <si>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</si>
  <si>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</si>
  <si>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</si>
  <si>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</si>
  <si>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</si>
  <si>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</si>
  <si>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</si>
  <si>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</si>
  <si>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</si>
  <si>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</si>
  <si>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</si>
  <si>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</si>
  <si>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</si>
  <si>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</si>
  <si>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</si>
  <si>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</si>
  <si>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</si>
  <si>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</si>
  <si>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</si>
  <si>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</si>
  <si>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</si>
  <si>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</si>
  <si>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</si>
  <si>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</si>
  <si>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</si>
  <si>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</si>
  <si>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</si>
  <si>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</si>
  <si>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</si>
  <si>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</si>
  <si>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</si>
  <si>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</si>
  <si>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</si>
  <si>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</si>
  <si>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</si>
  <si>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</si>
  <si>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</si>
  <si>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</si>
  <si>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</si>
  <si>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</si>
  <si>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</si>
  <si>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</si>
  <si>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</si>
  <si>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</si>
  <si>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</si>
  <si>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</si>
  <si>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</si>
  <si>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</si>
  <si>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</si>
  <si>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</si>
  <si>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</si>
  <si>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</si>
  <si>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</si>
  <si>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</si>
  <si>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</si>
  <si>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</si>
  <si>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</si>
  <si>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</si>
  <si>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</si>
  <si>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</si>
  <si>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</si>
  <si>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</si>
  <si>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</si>
  <si>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</si>
  <si>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</si>
  <si>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</si>
  <si>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</si>
  <si>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</si>
  <si>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</si>
  <si>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</si>
  <si>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</si>
  <si>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</si>
  <si>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</si>
  <si>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</si>
  <si>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</si>
  <si>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</si>
  <si>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</si>
  <si>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</si>
  <si>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</si>
  <si>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</si>
  <si>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</si>
  <si>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</si>
  <si>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</si>
  <si>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</si>
  <si>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</si>
  <si>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</si>
  <si>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</si>
  <si>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</si>
  <si>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</si>
  <si>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</si>
  <si>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</si>
  <si>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</si>
  <si>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</si>
  <si>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</si>
  <si>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</si>
  <si>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</si>
  <si>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</si>
  <si>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</si>
  <si>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</si>
  <si>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</si>
  <si>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</si>
  <si>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</si>
  <si>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</si>
  <si>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</si>
  <si>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</si>
  <si>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</si>
  <si>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</si>
  <si>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</si>
  <si>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</si>
  <si>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</si>
  <si>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</si>
  <si>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</si>
  <si>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</si>
  <si>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</si>
  <si>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</si>
  <si>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</si>
  <si>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</si>
  <si>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</si>
  <si>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</si>
  <si>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</si>
  <si>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</si>
  <si>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</si>
  <si>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</si>
  <si>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</si>
  <si>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</si>
  <si>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</si>
  <si>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</si>
  <si>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</si>
  <si>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</si>
  <si>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</si>
  <si>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</si>
  <si>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</si>
  <si>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</si>
  <si>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</si>
  <si>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</si>
  <si>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</si>
  <si>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</si>
  <si>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</si>
  <si>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</si>
  <si>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</si>
  <si>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</si>
  <si>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</si>
  <si>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</si>
  <si>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</si>
  <si>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</si>
  <si>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</si>
  <si>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</si>
  <si>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</si>
  <si>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</si>
  <si>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</si>
  <si>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</si>
  <si>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</si>
  <si>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</si>
  <si>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</si>
  <si>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</si>
  <si>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</si>
  <si>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</si>
  <si>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</si>
  <si>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</si>
  <si>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</si>
  <si>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</si>
  <si>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</si>
  <si>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</si>
  <si>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</si>
  <si>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</si>
  <si>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</si>
  <si>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</si>
  <si>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</si>
  <si>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</si>
  <si>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</si>
  <si>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</si>
  <si>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</si>
  <si>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</si>
  <si>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</si>
  <si>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</si>
  <si>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</si>
  <si>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</si>
  <si>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</si>
  <si>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</si>
  <si>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</si>
  <si>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</si>
  <si>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</si>
  <si>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</si>
  <si>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</si>
  <si>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</si>
  <si>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</si>
  <si>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</si>
  <si>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</si>
  <si>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</si>
  <si>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</si>
  <si>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</si>
  <si>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</si>
  <si>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</si>
  <si>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</si>
  <si>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</si>
  <si>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</si>
  <si>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</si>
  <si>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</si>
  <si>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</si>
  <si>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</si>
  <si>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</si>
  <si>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</si>
  <si>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</si>
  <si>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</si>
  <si>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</si>
  <si>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</si>
  <si>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</si>
  <si>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</si>
  <si>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</si>
  <si>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</si>
  <si>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</si>
  <si>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</si>
  <si>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</si>
  <si>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</si>
  <si>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</si>
  <si>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</si>
  <si>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</si>
  <si>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</si>
  <si>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</si>
  <si>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</si>
  <si>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</si>
  <si>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</si>
  <si>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</si>
  <si>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</si>
  <si>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</si>
  <si>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</si>
  <si>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</si>
  <si>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</si>
  <si>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</si>
  <si>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</si>
  <si>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</si>
  <si>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</si>
  <si>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</si>
  <si>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</si>
  <si>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</si>
  <si>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</si>
  <si>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</si>
  <si>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</si>
  <si>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</si>
  <si>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</si>
  <si>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</si>
  <si>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</si>
  <si>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</si>
  <si>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</si>
  <si>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</si>
  <si>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</si>
  <si>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</si>
  <si>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</si>
  <si>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</si>
  <si>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</si>
  <si>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</si>
  <si>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</si>
  <si>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</si>
  <si>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</si>
  <si>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</si>
  <si>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</si>
  <si>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</si>
  <si>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</si>
  <si>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</si>
  <si>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</si>
  <si>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</si>
  <si>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</si>
  <si>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</si>
  <si>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</si>
  <si>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</si>
  <si>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</si>
  <si>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</si>
  <si>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</si>
  <si>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</si>
  <si>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</si>
  <si>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</si>
  <si>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</si>
  <si>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</si>
  <si>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</si>
  <si>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</si>
  <si>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</si>
  <si>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</si>
  <si>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</si>
  <si>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</si>
  <si>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</si>
  <si>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</si>
  <si>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</si>
  <si>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</si>
  <si>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</si>
  <si>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</si>
  <si>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</si>
  <si>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</si>
  <si>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</si>
  <si>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</si>
  <si>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</si>
  <si>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</si>
  <si>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</si>
  <si>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</si>
  <si>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</si>
  <si>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</si>
  <si>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</si>
  <si>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</si>
  <si>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</si>
  <si>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</si>
  <si>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</si>
  <si>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</si>
  <si>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</si>
  <si>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</si>
  <si>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</si>
  <si>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</si>
  <si>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</si>
  <si>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</si>
  <si>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</si>
  <si>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</si>
  <si>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</si>
  <si>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</si>
  <si>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</si>
  <si>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</si>
  <si>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</si>
  <si>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</si>
  <si>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</si>
  <si>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</si>
  <si>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</si>
  <si>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</si>
  <si>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</si>
  <si>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</si>
  <si>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</si>
  <si>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</si>
  <si>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</si>
  <si>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</si>
  <si>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</si>
  <si>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</si>
  <si>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</si>
  <si>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</si>
  <si>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</si>
  <si>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</si>
  <si>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</si>
  <si>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</si>
  <si>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</si>
  <si>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</si>
  <si>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</si>
  <si>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</si>
  <si>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</si>
  <si>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</si>
  <si>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</si>
  <si>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</si>
  <si>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</si>
  <si>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</si>
  <si>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</si>
  <si>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</si>
  <si>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</si>
  <si>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</si>
  <si>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</si>
  <si>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</si>
  <si>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</si>
  <si>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</si>
  <si>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</si>
  <si>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</si>
  <si>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</si>
  <si>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</si>
  <si>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</si>
  <si>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</si>
  <si>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</si>
  <si>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</si>
  <si>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</si>
  <si>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</si>
  <si>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</si>
  <si>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</si>
  <si>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</si>
  <si>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</si>
  <si>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</si>
  <si>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</si>
  <si>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</si>
  <si>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</si>
  <si>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</si>
  <si>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</si>
  <si>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</si>
  <si>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</si>
  <si>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</si>
  <si>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</si>
  <si>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</si>
  <si>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</si>
  <si>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</si>
  <si>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</si>
  <si>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</si>
  <si>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</si>
  <si>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</si>
  <si>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</si>
  <si>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</si>
  <si>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</si>
  <si>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</si>
  <si>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</si>
  <si>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</si>
  <si>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</si>
  <si>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</si>
  <si>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</si>
  <si>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</si>
  <si>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</si>
  <si>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</si>
  <si>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</si>
  <si>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</si>
  <si>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</si>
  <si>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</si>
  <si>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</si>
  <si>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</si>
  <si>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</si>
  <si>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</si>
  <si>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</si>
  <si>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</si>
  <si>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</si>
  <si>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</si>
  <si>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</si>
  <si>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</si>
  <si>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</si>
  <si>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</si>
  <si>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</si>
  <si>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</si>
  <si>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</si>
  <si>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</si>
  <si>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</si>
  <si>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</si>
  <si>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</si>
  <si>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</si>
  <si>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</si>
  <si>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</si>
  <si>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</si>
  <si>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</si>
  <si>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</si>
  <si>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</si>
  <si>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</si>
  <si>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</si>
  <si>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</si>
  <si>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</si>
  <si>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</si>
  <si>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</si>
  <si>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</si>
  <si>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</si>
  <si>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</si>
  <si>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</si>
  <si>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</si>
  <si>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</si>
  <si>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</si>
  <si>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</si>
  <si>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</si>
  <si>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</si>
  <si>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</si>
  <si>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</si>
  <si>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</si>
  <si>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</si>
  <si>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</si>
  <si>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</si>
  <si>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</si>
  <si>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</si>
  <si>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</si>
  <si>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</si>
  <si>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</si>
  <si>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</si>
  <si>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</si>
  <si>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</si>
  <si>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</si>
  <si>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</si>
  <si>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</si>
  <si>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</si>
  <si>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</si>
  <si>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</si>
  <si>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</si>
  <si>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</si>
  <si>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</si>
  <si>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</si>
  <si>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</si>
  <si>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</si>
  <si>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</si>
  <si>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</si>
  <si>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</si>
  <si>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</si>
  <si>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</si>
  <si>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</si>
  <si>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</si>
  <si>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</si>
  <si>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</si>
  <si>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</si>
  <si>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</si>
  <si>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</si>
  <si>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</si>
  <si>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</si>
  <si>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</si>
  <si>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</si>
  <si>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</si>
  <si>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</si>
  <si>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</si>
  <si>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</si>
  <si>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</si>
  <si>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</si>
  <si>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</si>
  <si>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</si>
  <si>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</si>
  <si>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</si>
  <si>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</si>
  <si>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</si>
  <si>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</si>
  <si>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</si>
  <si>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</si>
  <si>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</si>
  <si>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</si>
  <si>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</si>
  <si>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</si>
  <si>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</si>
  <si>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</si>
  <si>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</si>
  <si>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</si>
  <si>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</si>
  <si>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</si>
  <si>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</si>
  <si>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</si>
  <si>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</si>
  <si>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</si>
  <si>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</si>
  <si>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</si>
  <si>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</si>
  <si>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</si>
  <si>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</si>
  <si>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</si>
  <si>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</si>
  <si>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</si>
  <si>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</si>
  <si>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</si>
  <si>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</si>
  <si>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</si>
  <si>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</si>
  <si>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</si>
  <si>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</si>
  <si>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</si>
  <si>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</si>
  <si>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</si>
  <si>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</si>
  <si>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</si>
  <si>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</si>
  <si>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</si>
  <si>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</si>
  <si>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</si>
  <si>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</si>
  <si>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</si>
  <si>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</si>
  <si>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</si>
  <si>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</si>
  <si>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</si>
  <si>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</si>
  <si>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</si>
  <si>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</si>
  <si>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</si>
  <si>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</si>
  <si>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</si>
  <si>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</si>
  <si>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</si>
  <si>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</si>
  <si>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</si>
  <si>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</si>
  <si>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</si>
  <si>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</si>
  <si>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</si>
  <si>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</si>
  <si>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</si>
  <si>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</si>
  <si>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</si>
  <si>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</si>
  <si>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</si>
  <si>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</si>
  <si>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</si>
  <si>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</si>
  <si>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</si>
  <si>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</si>
  <si>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</si>
  <si>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</si>
  <si>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</si>
  <si>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</si>
  <si>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</si>
  <si>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</si>
  <si>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</si>
  <si>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</si>
  <si>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</si>
  <si>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</si>
  <si>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</si>
  <si>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</si>
  <si>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</si>
  <si>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</si>
  <si>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</si>
  <si>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</si>
  <si>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</si>
  <si>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</si>
  <si>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</si>
  <si>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</si>
  <si>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</si>
  <si>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</si>
  <si>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</si>
  <si>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</si>
  <si>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</si>
  <si>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</si>
  <si>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</si>
  <si>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</si>
  <si>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</si>
  <si>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</si>
  <si>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</si>
  <si>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</si>
  <si>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</si>
  <si>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</si>
  <si>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</si>
  <si>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</si>
  <si>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</si>
  <si>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</si>
  <si>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</si>
  <si>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</si>
  <si>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</si>
  <si>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</si>
  <si>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</si>
  <si>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</si>
  <si>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</si>
  <si>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</si>
  <si>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</si>
  <si>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</si>
  <si>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</si>
  <si>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</si>
  <si>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</si>
  <si>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</si>
  <si>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</si>
  <si>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</si>
  <si>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</si>
  <si>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</si>
  <si>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</si>
  <si>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</si>
  <si>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</si>
  <si>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</si>
  <si>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</si>
  <si>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</si>
  <si>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</si>
  <si>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</si>
  <si>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</si>
  <si>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</si>
  <si>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</si>
  <si>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</si>
  <si>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</si>
  <si>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</si>
  <si>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</si>
  <si>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</si>
  <si>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</si>
  <si>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</si>
  <si>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</si>
  <si>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</si>
  <si>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</si>
  <si>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</si>
  <si>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</si>
  <si>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</si>
  <si>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</si>
  <si>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</si>
  <si>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</si>
  <si>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</si>
  <si>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</si>
  <si>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</si>
  <si>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</si>
  <si>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</si>
  <si>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</si>
  <si>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</si>
  <si>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</si>
  <si>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</si>
  <si>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</si>
  <si>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</si>
  <si>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</si>
  <si>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</si>
  <si>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</si>
  <si>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</si>
  <si>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</si>
  <si>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</si>
  <si>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</si>
  <si>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</si>
  <si>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</si>
  <si>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</si>
  <si>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</si>
  <si>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</si>
  <si>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</si>
  <si>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</si>
  <si>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</si>
  <si>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</si>
  <si>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</si>
  <si>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</si>
  <si>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</si>
  <si>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</si>
  <si>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</si>
  <si>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</si>
  <si>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</si>
  <si>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</si>
  <si>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</si>
  <si>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</si>
  <si>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</si>
  <si>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</si>
  <si>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</si>
  <si>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</si>
  <si>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</si>
  <si>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</si>
  <si>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</si>
  <si>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</si>
  <si>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</si>
  <si>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</si>
  <si>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</si>
  <si>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</si>
  <si>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</si>
  <si>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</si>
  <si>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</si>
  <si>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</si>
  <si>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</si>
  <si>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</si>
  <si>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</si>
  <si>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</si>
  <si>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</si>
  <si>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</si>
  <si>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</si>
  <si>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</si>
  <si>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</si>
  <si>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</si>
  <si>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</si>
  <si>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</si>
  <si>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</si>
  <si>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</si>
  <si>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</si>
  <si>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</si>
  <si>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</si>
  <si>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</si>
  <si>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</si>
  <si>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</si>
  <si>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</si>
  <si>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</si>
  <si>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</si>
  <si>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</si>
  <si>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</si>
  <si>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</si>
  <si>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</si>
  <si>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</si>
  <si>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</si>
  <si>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</si>
  <si>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</si>
  <si>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</si>
  <si>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</si>
  <si>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</si>
  <si>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</si>
  <si>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</si>
  <si>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</si>
  <si>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</si>
  <si>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</si>
  <si>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</si>
  <si>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</si>
  <si>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</si>
  <si>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</si>
  <si>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</si>
  <si>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</si>
  <si>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</si>
  <si>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</si>
  <si>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</si>
  <si>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</si>
  <si>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</si>
  <si>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</si>
  <si>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</si>
  <si>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</si>
  <si>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</si>
  <si>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</si>
  <si>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</si>
  <si>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</si>
  <si>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</si>
  <si>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</si>
  <si>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</si>
  <si>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</si>
  <si>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</si>
  <si>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</si>
  <si>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</si>
  <si>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</si>
  <si>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</si>
  <si>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</si>
  <si>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</si>
  <si>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</si>
  <si>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</si>
  <si>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</si>
  <si>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</si>
  <si>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</si>
  <si>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</si>
  <si>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</si>
  <si>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</si>
  <si>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</si>
  <si>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</si>
  <si>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</si>
  <si>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</si>
  <si>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</si>
  <si>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</si>
  <si>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</si>
  <si>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</si>
  <si>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</si>
  <si>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</si>
  <si>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</si>
  <si>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</si>
  <si>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</si>
  <si>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</si>
  <si>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</si>
  <si>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</si>
  <si>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</si>
  <si>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</si>
  <si>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</si>
  <si>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</si>
  <si>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</si>
  <si>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</si>
  <si>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</si>
  <si>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</si>
  <si>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</si>
  <si>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</si>
  <si>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</si>
  <si>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</si>
  <si>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</si>
  <si>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</si>
  <si>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</si>
  <si>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</si>
  <si>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</si>
  <si>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</si>
  <si>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</si>
  <si>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</si>
  <si>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</si>
  <si>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</si>
  <si>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</si>
  <si>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</si>
  <si>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</si>
  <si>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</si>
  <si>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</si>
  <si>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</si>
  <si>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</si>
  <si>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</si>
  <si>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</si>
  <si>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</si>
  <si>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</si>
  <si>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</si>
  <si>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</si>
  <si>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</si>
  <si>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</si>
  <si>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</si>
  <si>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</si>
  <si>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</si>
  <si>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</si>
  <si>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</si>
  <si>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</si>
  <si>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</si>
  <si>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</si>
  <si>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</si>
  <si>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</si>
  <si>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</si>
  <si>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</si>
  <si>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</si>
  <si>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</si>
  <si>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</si>
  <si>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</si>
  <si>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</si>
  <si>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</si>
  <si>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</si>
  <si>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</si>
  <si>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</si>
  <si>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</si>
  <si>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</si>
  <si>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</si>
  <si>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</si>
  <si>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</si>
  <si>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</si>
  <si>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</si>
  <si>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</si>
  <si>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</si>
  <si>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</si>
  <si>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</si>
  <si>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</si>
  <si>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</si>
  <si>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</si>
  <si>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</si>
  <si>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</si>
  <si>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</si>
  <si>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</si>
  <si>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</si>
  <si>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</si>
  <si>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</si>
  <si>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</si>
  <si>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</si>
  <si>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</si>
  <si>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</si>
  <si>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</si>
  <si>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</si>
  <si>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</si>
  <si>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</si>
  <si>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</si>
  <si>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</si>
  <si>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</si>
  <si>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</si>
  <si>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</si>
  <si>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</si>
  <si>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</si>
  <si>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</si>
  <si>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</si>
  <si>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</si>
  <si>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</si>
  <si>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</si>
  <si>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</si>
  <si>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</si>
  <si>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</si>
  <si>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</si>
  <si>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</si>
  <si>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</si>
  <si>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</si>
  <si>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</si>
  <si>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</si>
  <si>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</si>
  <si>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</si>
  <si>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</si>
  <si>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</si>
  <si>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</si>
  <si>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</si>
  <si>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</si>
  <si>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</si>
  <si>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</si>
  <si>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</si>
  <si>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</si>
  <si>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</si>
  <si>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</si>
  <si>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</si>
  <si>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</si>
  <si>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</si>
  <si>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</si>
  <si>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</si>
  <si>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</si>
  <si>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</si>
  <si>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</si>
  <si>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</si>
  <si>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</si>
  <si>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</si>
  <si>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</si>
  <si>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</si>
  <si>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</si>
  <si>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</si>
  <si>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</si>
  <si>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</si>
  <si>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</si>
  <si>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</si>
  <si>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</si>
  <si>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</si>
  <si>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</si>
  <si>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</si>
  <si>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</si>
  <si>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</si>
  <si>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</si>
  <si>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</si>
  <si>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</si>
  <si>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</si>
  <si>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</si>
  <si>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</si>
  <si>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</si>
  <si>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</si>
  <si>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</si>
  <si>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</si>
  <si>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</si>
  <si>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</si>
  <si>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</si>
  <si>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</si>
  <si>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</si>
  <si>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</si>
  <si>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</si>
  <si>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</si>
  <si>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</si>
  <si>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</si>
  <si>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</si>
  <si>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</si>
  <si>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</si>
  <si>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</si>
  <si>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</si>
  <si>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</si>
  <si>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</si>
  <si>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</si>
  <si>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</si>
  <si>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</si>
  <si>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</si>
  <si>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</si>
  <si>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</si>
  <si>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</si>
  <si>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</si>
  <si>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</si>
  <si>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</si>
  <si>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</si>
  <si>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</si>
  <si>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</si>
  <si>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</si>
  <si>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</si>
  <si>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</si>
  <si>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</si>
  <si>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</si>
  <si>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</si>
  <si>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</si>
  <si>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</si>
  <si>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</si>
  <si>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</si>
  <si>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</si>
  <si>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</si>
  <si>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</si>
  <si>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</si>
  <si>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</si>
  <si>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</si>
  <si>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</si>
  <si>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</si>
  <si>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</si>
  <si>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</si>
  <si>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</si>
  <si>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</si>
  <si>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</si>
  <si>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</si>
  <si>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</si>
  <si>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</si>
  <si>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</si>
  <si>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</si>
  <si>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</si>
  <si>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</si>
  <si>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</si>
  <si>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</si>
  <si>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</si>
  <si>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</si>
  <si>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</si>
  <si>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</si>
  <si>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</si>
  <si>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</si>
  <si>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</si>
  <si>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</si>
  <si>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</si>
  <si>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</si>
  <si>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</si>
  <si>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</si>
  <si>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</si>
  <si>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</si>
  <si>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</si>
  <si>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</si>
  <si>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</si>
  <si>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</si>
  <si>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</si>
  <si>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</si>
  <si>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</si>
  <si>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</si>
  <si>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</si>
  <si>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</si>
  <si>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</si>
  <si>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</si>
  <si>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</si>
  <si>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</si>
  <si>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</si>
  <si>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</si>
  <si>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</si>
  <si>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</si>
  <si>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</si>
  <si>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</si>
  <si>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</si>
  <si>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</si>
  <si>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</si>
  <si>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</si>
  <si>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</si>
  <si>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</si>
  <si>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</si>
  <si>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</si>
  <si>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</si>
  <si>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</si>
  <si>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</si>
  <si>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</si>
  <si>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</si>
  <si>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</si>
  <si>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</si>
  <si>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</si>
  <si>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</si>
  <si>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</si>
  <si>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</si>
  <si>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</si>
  <si>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</si>
  <si>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</si>
  <si>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</si>
  <si>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</si>
  <si>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</si>
  <si>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</si>
  <si>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</si>
  <si>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</si>
  <si>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</si>
  <si>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</si>
  <si>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</si>
  <si>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</si>
  <si>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</si>
  <si>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</si>
  <si>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</si>
  <si>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</si>
  <si>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</si>
  <si>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</si>
  <si>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</si>
  <si>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</si>
  <si>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</si>
  <si>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</si>
  <si>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</si>
  <si>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</si>
  <si>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</si>
  <si>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</si>
  <si>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</si>
  <si>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</si>
  <si>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</si>
  <si>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</si>
  <si>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</si>
  <si>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</si>
  <si>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</si>
  <si>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</si>
  <si>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</si>
  <si>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</si>
  <si>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</si>
  <si>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</si>
  <si>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</si>
  <si>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</si>
  <si>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</si>
  <si>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</si>
  <si>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</si>
  <si>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</si>
  <si>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</si>
  <si>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</si>
  <si>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</si>
  <si>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</si>
  <si>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</si>
  <si>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</si>
  <si>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</si>
  <si>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</si>
  <si>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</si>
  <si>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</si>
  <si>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</si>
  <si>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</si>
  <si>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</si>
  <si>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</si>
  <si>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</si>
  <si>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</si>
  <si>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</si>
  <si>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</si>
  <si>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</si>
  <si>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</si>
  <si>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</si>
  <si>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</si>
  <si>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</si>
  <si>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</si>
  <si>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</si>
  <si>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</si>
  <si>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</si>
  <si>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</si>
  <si>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</si>
  <si>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</si>
  <si>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</si>
  <si>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</si>
  <si>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</si>
  <si>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</si>
  <si>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</si>
  <si>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</si>
  <si>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</si>
  <si>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</si>
  <si>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</si>
  <si>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</si>
  <si>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</si>
  <si>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</si>
  <si>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</si>
  <si>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</si>
  <si>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</si>
  <si>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</si>
  <si>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</si>
  <si>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</si>
  <si>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</si>
  <si>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</si>
  <si>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</si>
  <si>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</si>
  <si>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</si>
  <si>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</si>
  <si>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</si>
  <si>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</si>
  <si>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</si>
  <si>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</si>
  <si>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</si>
  <si>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</si>
  <si>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</si>
  <si>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</si>
  <si>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</si>
  <si>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</si>
  <si>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</si>
  <si>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</si>
  <si>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</si>
  <si>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</si>
  <si>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</si>
  <si>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</si>
  <si>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</si>
  <si>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</si>
  <si>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</si>
  <si>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</si>
  <si>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</si>
  <si>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</si>
  <si>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</si>
  <si>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</si>
  <si>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</si>
  <si>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</si>
  <si>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</si>
  <si>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</si>
  <si>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</si>
  <si>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</si>
  <si>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</si>
  <si>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</si>
  <si>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</si>
  <si>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</si>
  <si>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</si>
  <si>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</si>
  <si>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</si>
  <si>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</si>
  <si>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</si>
  <si>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</si>
  <si>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</si>
  <si>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</si>
  <si>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</si>
  <si>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</si>
  <si>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</si>
  <si>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</si>
  <si>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</si>
  <si>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</si>
  <si>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</si>
  <si>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</si>
  <si>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</si>
  <si>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</si>
  <si>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</si>
  <si>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</si>
  <si>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</si>
  <si>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</si>
  <si>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</si>
  <si>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</si>
  <si>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</si>
  <si>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</si>
  <si>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</si>
  <si>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</si>
  <si>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</si>
  <si>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</si>
  <si>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</si>
  <si>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</si>
  <si>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</si>
  <si>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</si>
  <si>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</si>
  <si>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</si>
  <si>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</si>
  <si>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</si>
  <si>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</si>
  <si>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</si>
  <si>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</si>
  <si>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</si>
  <si>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</si>
  <si>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</si>
  <si>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</si>
  <si>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</si>
  <si>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</si>
  <si>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</si>
  <si>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</si>
  <si>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</si>
  <si>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</si>
  <si>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</si>
  <si>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</si>
  <si>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</si>
  <si>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</si>
  <si>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</si>
  <si>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</si>
  <si>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</si>
  <si>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</si>
  <si>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</si>
  <si>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</si>
  <si>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</si>
  <si>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</si>
  <si>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</si>
  <si>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</si>
  <si>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</si>
  <si>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</si>
  <si>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</si>
  <si>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</si>
  <si>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</si>
  <si>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</si>
  <si>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</si>
  <si>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</si>
  <si>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</si>
  <si>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</si>
  <si>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</si>
  <si>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</si>
  <si>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</si>
  <si>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</si>
  <si>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</si>
  <si>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</si>
  <si>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</si>
  <si>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</si>
  <si>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</si>
  <si>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</si>
  <si>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</si>
  <si>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</si>
  <si>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</si>
  <si>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</si>
  <si>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</si>
  <si>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</si>
  <si>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</si>
  <si>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</si>
  <si>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</si>
  <si>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</si>
  <si>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</si>
  <si>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</si>
  <si>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</si>
  <si>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</si>
  <si>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</si>
  <si>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</si>
  <si>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</si>
  <si>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</si>
  <si>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</si>
  <si>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</si>
  <si>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</si>
  <si>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</si>
  <si>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</si>
  <si>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</si>
  <si>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</si>
  <si>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</si>
  <si>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</si>
  <si>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</si>
  <si>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</si>
  <si>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</si>
  <si>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</si>
  <si>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</si>
  <si>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</si>
  <si>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</si>
  <si>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</si>
  <si>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</si>
  <si>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</si>
  <si>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</si>
  <si>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</si>
  <si>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</si>
  <si>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</si>
  <si>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</si>
  <si>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</si>
  <si>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</si>
  <si>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</si>
  <si>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</si>
  <si>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</si>
  <si>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</si>
  <si>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</si>
  <si>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</si>
  <si>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</si>
  <si>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</si>
  <si>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</si>
  <si>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</si>
  <si>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</si>
  <si>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</si>
  <si>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</si>
  <si>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</si>
  <si>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</si>
  <si>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</si>
  <si>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</si>
  <si>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</si>
  <si>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</si>
  <si>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</si>
  <si>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</si>
  <si>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</si>
  <si>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</si>
  <si>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</si>
  <si>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</si>
  <si>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</si>
  <si>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</si>
  <si>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</si>
  <si>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</si>
  <si>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</si>
  <si>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</si>
  <si>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</si>
  <si>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</si>
  <si>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</si>
  <si>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</si>
  <si>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</si>
  <si>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</si>
  <si>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</si>
  <si>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</si>
  <si>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</si>
  <si>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</si>
  <si>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</si>
  <si>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</si>
  <si>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</si>
  <si>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</si>
  <si>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</si>
  <si>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</si>
  <si>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</si>
  <si>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</si>
  <si>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</si>
  <si>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</si>
  <si>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</si>
  <si>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</si>
  <si>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</si>
  <si>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</si>
  <si>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</si>
  <si>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</si>
  <si>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</si>
  <si>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</si>
  <si>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</si>
  <si>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</si>
  <si>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</si>
  <si>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</si>
  <si>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</si>
  <si>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</si>
  <si>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</si>
  <si>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</si>
  <si>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</si>
  <si>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</si>
  <si>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</si>
  <si>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</si>
  <si>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</si>
  <si>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</si>
  <si>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</si>
  <si>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</si>
  <si>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</si>
  <si>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</si>
  <si>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</si>
  <si>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</si>
  <si>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</si>
  <si>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</si>
  <si>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</si>
  <si>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</si>
  <si>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</si>
  <si>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</si>
  <si>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</si>
  <si>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</si>
  <si>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</si>
  <si>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</si>
  <si>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</si>
  <si>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</si>
  <si>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</si>
  <si>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</si>
  <si>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</si>
  <si>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</si>
  <si>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</si>
  <si>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</si>
  <si>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</si>
  <si>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</si>
  <si>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</si>
  <si>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</si>
  <si>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</si>
  <si>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</si>
  <si>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</si>
  <si>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</si>
  <si>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</si>
  <si>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</si>
  <si>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</si>
  <si>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</si>
  <si>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</si>
  <si>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</si>
  <si>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</si>
  <si>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</si>
  <si>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</si>
  <si>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</si>
  <si>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</si>
  <si>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</si>
  <si>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</si>
  <si>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</si>
  <si>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</si>
  <si>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</si>
  <si>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</si>
  <si>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</si>
  <si>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</si>
  <si>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</si>
  <si>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</si>
  <si>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</si>
  <si>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</si>
  <si>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</si>
  <si>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</si>
  <si>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</si>
  <si>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</si>
  <si>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</si>
  <si>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</si>
  <si>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</si>
  <si>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</si>
  <si>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</si>
  <si>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</si>
  <si>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</si>
  <si>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</si>
  <si>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</si>
  <si>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</si>
  <si>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</si>
  <si>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</si>
  <si>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</si>
  <si>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</si>
  <si>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</si>
  <si>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</si>
  <si>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</si>
  <si>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</si>
  <si>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</si>
  <si>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</si>
  <si>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</si>
  <si>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</si>
  <si>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</si>
  <si>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</si>
  <si>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</si>
  <si>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</si>
  <si>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</si>
  <si>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</si>
  <si>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</si>
  <si>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</si>
  <si>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</si>
  <si>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</si>
  <si>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</si>
  <si>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</si>
  <si>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</si>
  <si>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</si>
  <si>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</si>
  <si>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</si>
  <si>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</si>
  <si>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</si>
  <si>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</si>
  <si>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</si>
  <si>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</si>
  <si>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</si>
  <si>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</si>
  <si>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</si>
  <si>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</si>
  <si>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</si>
  <si>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</si>
  <si>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</si>
  <si>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</si>
  <si>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</si>
  <si>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</si>
  <si>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</si>
  <si>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</si>
  <si>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</si>
  <si>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</si>
  <si>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</si>
  <si>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</si>
  <si>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</si>
  <si>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</si>
  <si>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</si>
  <si>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</si>
  <si>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</si>
  <si>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</si>
  <si>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</si>
  <si>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</si>
  <si>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</si>
  <si>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</si>
  <si>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</si>
  <si>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</si>
  <si>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</si>
  <si>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</si>
  <si>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</si>
  <si>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</si>
  <si>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</si>
  <si>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</si>
  <si>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</si>
  <si>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</si>
  <si>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</si>
  <si>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</si>
  <si>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</si>
  <si>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</si>
  <si>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</si>
  <si>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</si>
  <si>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</si>
  <si>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</si>
  <si>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</si>
  <si>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</si>
  <si>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</si>
  <si>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</si>
  <si>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</si>
  <si>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</si>
  <si>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</si>
  <si>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</si>
  <si>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</si>
  <si>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</si>
  <si>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</si>
  <si>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</si>
  <si>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</si>
  <si>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</si>
  <si>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</si>
  <si>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</si>
  <si>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</si>
  <si>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</si>
  <si>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</si>
  <si>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</si>
  <si>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</si>
  <si>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</si>
  <si>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</si>
  <si>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</si>
  <si>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</si>
  <si>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</si>
  <si>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</si>
  <si>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</si>
  <si>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</si>
  <si>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</si>
  <si>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</si>
  <si>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</si>
  <si>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</si>
  <si>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</si>
  <si>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</si>
  <si>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</si>
  <si>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</si>
  <si>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</si>
  <si>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</si>
  <si>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</si>
  <si>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</si>
  <si>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</si>
  <si>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</si>
  <si>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</si>
  <si>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</si>
  <si>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</si>
  <si>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</si>
  <si>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</si>
  <si>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</si>
  <si>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</si>
  <si>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</si>
  <si>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</si>
  <si>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</si>
  <si>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</si>
  <si>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</si>
  <si>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</si>
  <si>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</si>
  <si>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</si>
  <si>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</si>
  <si>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</si>
  <si>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</si>
  <si>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</si>
  <si>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</si>
  <si>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</si>
  <si>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</si>
  <si>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</si>
  <si>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</si>
  <si>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</si>
  <si>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</si>
  <si>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</si>
  <si>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</si>
  <si>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</si>
  <si>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</si>
  <si>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</si>
  <si>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</si>
  <si>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</si>
  <si>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</si>
  <si>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</si>
  <si>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</si>
  <si>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</si>
  <si>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</si>
  <si>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</si>
  <si>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</si>
  <si>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</si>
  <si>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</si>
  <si>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</si>
  <si>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</si>
  <si>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</si>
  <si>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</si>
  <si>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</si>
  <si>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</si>
  <si>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</si>
  <si>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</si>
  <si>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</si>
  <si>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</si>
  <si>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</si>
  <si>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</si>
  <si>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</si>
  <si>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</si>
  <si>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</si>
  <si>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</si>
  <si>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</si>
  <si>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</si>
  <si>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</si>
  <si>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</si>
  <si>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</si>
  <si>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</si>
  <si>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</si>
  <si>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</si>
  <si>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</si>
  <si>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</si>
  <si>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</si>
  <si>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</si>
  <si>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</si>
  <si>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</si>
  <si>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</si>
  <si>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</si>
  <si>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</si>
  <si>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</si>
  <si>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</si>
  <si>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</si>
  <si>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</si>
  <si>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</si>
  <si>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</si>
  <si>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</si>
  <si>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</si>
  <si>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</si>
  <si>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</si>
  <si>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</si>
  <si>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</si>
  <si>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</si>
  <si>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</si>
  <si>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</si>
  <si>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</si>
  <si>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</si>
  <si>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</si>
  <si>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</si>
  <si>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</si>
  <si>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</si>
  <si>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</si>
  <si>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</si>
  <si>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</si>
  <si>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</si>
  <si>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</si>
  <si>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</si>
  <si>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</si>
  <si>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</si>
  <si>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</si>
  <si>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</si>
  <si>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</si>
  <si>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</si>
  <si>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</si>
  <si>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</si>
  <si>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</si>
  <si>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</si>
  <si>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</si>
  <si>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</si>
  <si>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</si>
  <si>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</si>
  <si>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</si>
  <si>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</si>
  <si>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</si>
  <si>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</si>
  <si>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</si>
  <si>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</si>
  <si>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</si>
  <si>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</si>
  <si>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</si>
  <si>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</si>
  <si>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</si>
  <si>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</si>
  <si>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</si>
  <si>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</si>
  <si>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</si>
  <si>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</si>
  <si>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</si>
  <si>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</si>
  <si>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</si>
  <si>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</si>
  <si>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</si>
  <si>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</si>
  <si>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</si>
  <si>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</si>
  <si>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</si>
  <si>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</si>
  <si>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</si>
  <si>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</si>
  <si>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</si>
  <si>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</si>
  <si>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</si>
  <si>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</si>
  <si>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</si>
  <si>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</si>
  <si>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</si>
  <si>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</si>
  <si>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</si>
  <si>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</si>
  <si>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</si>
  <si>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</si>
  <si>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</si>
  <si>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</si>
  <si>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</si>
  <si>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</si>
  <si>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</si>
  <si>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</si>
  <si>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</si>
  <si>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</si>
  <si>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</si>
  <si>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</si>
  <si>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</si>
  <si>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</si>
  <si>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</si>
  <si>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</si>
  <si>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</si>
  <si>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</si>
  <si>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</si>
  <si>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</si>
  <si>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</si>
  <si>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</si>
  <si>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</si>
  <si>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</si>
  <si>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</si>
  <si>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</si>
  <si>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</si>
  <si>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</si>
  <si>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</si>
  <si>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</si>
  <si>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</si>
  <si>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</si>
  <si>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</si>
  <si>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</si>
  <si>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</si>
  <si>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</si>
  <si>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</si>
  <si>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</si>
  <si>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</si>
  <si>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</si>
  <si>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</si>
  <si>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</si>
  <si>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</si>
  <si>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</si>
  <si>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</si>
  <si>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</si>
  <si>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</si>
  <si>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</si>
  <si>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</si>
  <si>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</si>
  <si>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</si>
  <si>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</si>
  <si>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</si>
  <si>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</si>
  <si>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</si>
  <si>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</si>
  <si>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</si>
  <si>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</si>
  <si>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</si>
  <si>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</si>
  <si>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</si>
  <si>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</si>
  <si>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</si>
  <si>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</si>
  <si>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</si>
  <si>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</si>
  <si>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</si>
  <si>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</si>
  <si>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</si>
  <si>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</si>
  <si>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</si>
  <si>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</si>
  <si>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</si>
  <si>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</si>
  <si>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</si>
  <si>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</si>
  <si>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</si>
  <si>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</si>
  <si>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</si>
  <si>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</si>
  <si>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</si>
  <si>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</si>
  <si>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</si>
  <si>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</si>
  <si>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</si>
  <si>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</si>
  <si>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</si>
  <si>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</si>
  <si>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</si>
  <si>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</si>
  <si>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</si>
  <si>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</si>
  <si>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</si>
  <si>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</si>
  <si>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</si>
  <si>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</si>
  <si>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</si>
  <si>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</si>
  <si>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</si>
  <si>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</si>
  <si>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</si>
  <si>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</si>
  <si>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</si>
  <si>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</si>
  <si>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</si>
  <si>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</si>
  <si>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</si>
  <si>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</si>
  <si>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</si>
  <si>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</si>
  <si>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</si>
  <si>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</si>
  <si>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</si>
  <si>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</si>
  <si>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</si>
  <si>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</si>
  <si>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</si>
  <si>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</si>
  <si>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</si>
  <si>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</si>
  <si>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</si>
  <si>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</si>
  <si>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</si>
  <si>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</si>
  <si>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</si>
  <si>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</si>
  <si>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</si>
  <si>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</si>
  <si>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</si>
  <si>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</si>
  <si>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</si>
  <si>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</si>
  <si>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</si>
  <si>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</si>
  <si>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</si>
  <si>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</si>
  <si>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</si>
  <si>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</si>
  <si>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</si>
  <si>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</si>
  <si>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</si>
  <si>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</si>
  <si>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</si>
  <si>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</si>
  <si>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</si>
  <si>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</si>
  <si>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</si>
  <si>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</si>
  <si>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</si>
  <si>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</si>
  <si>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</si>
  <si>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</si>
  <si>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</si>
  <si>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</si>
  <si>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</si>
  <si>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</si>
  <si>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</si>
  <si>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</si>
  <si>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</si>
  <si>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</si>
  <si>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</si>
  <si>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</si>
  <si>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</si>
  <si>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</si>
  <si>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</si>
  <si>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</si>
  <si>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</si>
  <si>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</si>
  <si>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</si>
  <si>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</si>
  <si>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</si>
  <si>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</si>
  <si>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</si>
  <si>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</si>
  <si>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</si>
  <si>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</si>
  <si>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</si>
  <si>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</si>
  <si>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</si>
  <si>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</si>
  <si>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</si>
  <si>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</si>
  <si>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</si>
  <si>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</si>
  <si>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</si>
  <si>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</si>
  <si>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</si>
  <si>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</si>
  <si>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</si>
  <si>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</si>
  <si>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</si>
  <si>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</si>
  <si>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</si>
  <si>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</si>
  <si>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</si>
  <si>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</si>
  <si>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</si>
  <si>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</si>
  <si>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</si>
  <si>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</si>
  <si>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</si>
  <si>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</si>
  <si>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</si>
  <si>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</si>
  <si>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</si>
  <si>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</si>
  <si>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</si>
  <si>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</si>
  <si>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</si>
  <si>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</si>
  <si>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</si>
  <si>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</si>
  <si>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</si>
  <si>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</si>
  <si>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</si>
  <si>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</si>
  <si>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</si>
  <si>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</si>
  <si>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</si>
  <si>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</si>
  <si>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</si>
  <si>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</si>
  <si>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</si>
  <si>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</si>
  <si>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</si>
  <si>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</si>
  <si>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</si>
  <si>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</si>
  <si>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</si>
  <si>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</si>
  <si>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</si>
  <si>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</si>
  <si>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</si>
  <si>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</si>
  <si>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</si>
  <si>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</si>
  <si>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</si>
  <si>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</si>
  <si>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</si>
  <si>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</si>
  <si>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</si>
  <si>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</si>
  <si>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</si>
  <si>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</si>
  <si>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</si>
  <si>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</si>
  <si>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</si>
  <si>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</si>
  <si>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</si>
  <si>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</si>
  <si>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</si>
  <si>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</si>
  <si>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</si>
  <si>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</si>
  <si>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</si>
  <si>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</si>
  <si>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</si>
  <si>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</si>
  <si>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</si>
  <si>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</si>
  <si>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</si>
  <si>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</si>
  <si>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</si>
  <si>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</si>
  <si>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</si>
  <si>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</si>
  <si>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</si>
  <si>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</si>
  <si>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</si>
  <si>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</si>
  <si>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</si>
  <si>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</si>
  <si>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</si>
  <si>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</si>
  <si>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</si>
  <si>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</si>
  <si>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</si>
  <si>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</si>
  <si>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</si>
  <si>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</si>
  <si>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</si>
  <si>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</si>
  <si>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</si>
  <si>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</si>
  <si>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</si>
  <si>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</si>
  <si>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</si>
  <si>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</si>
  <si>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</si>
  <si>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</si>
  <si>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</si>
  <si>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</si>
  <si>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</si>
  <si>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</si>
  <si>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</si>
  <si>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</si>
  <si>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</si>
  <si>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</si>
  <si>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</si>
  <si>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</si>
  <si>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</si>
  <si>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</si>
  <si>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</si>
  <si>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</si>
  <si>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</si>
  <si>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</si>
  <si>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</si>
  <si>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</si>
  <si>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</si>
  <si>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</si>
  <si>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</si>
  <si>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</si>
  <si>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</si>
  <si>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</si>
  <si>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</si>
  <si>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</si>
  <si>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</si>
  <si>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</si>
  <si>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</si>
  <si>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</si>
  <si>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</si>
  <si>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</si>
  <si>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</si>
  <si>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</si>
  <si>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</si>
  <si>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</si>
  <si>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</si>
  <si>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</si>
  <si>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</si>
  <si>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</si>
  <si>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</si>
  <si>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</si>
  <si>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</si>
  <si>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</si>
  <si>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</si>
  <si>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</si>
  <si>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</si>
  <si>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</si>
  <si>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</si>
  <si>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</si>
  <si>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</si>
  <si>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</si>
  <si>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</si>
  <si>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</si>
  <si>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</si>
  <si>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</si>
  <si>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</si>
  <si>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</si>
  <si>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</si>
  <si>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</si>
  <si>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</si>
  <si>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</si>
  <si>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</si>
  <si>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</si>
  <si>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</si>
  <si>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</si>
  <si>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</si>
  <si>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</si>
  <si>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</si>
  <si>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</si>
  <si>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</si>
  <si>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</si>
  <si>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</si>
  <si>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</si>
  <si>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</si>
  <si>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</si>
  <si>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</si>
  <si>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</si>
  <si>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</si>
  <si>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</si>
  <si>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</si>
  <si>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</si>
  <si>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</si>
  <si>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</si>
  <si>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</si>
  <si>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</si>
  <si>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</si>
  <si>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</si>
  <si>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</si>
  <si>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</si>
  <si>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</si>
  <si>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</si>
  <si>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</si>
  <si>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</si>
  <si>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</si>
  <si>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</si>
  <si>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</si>
  <si>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</si>
  <si>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</si>
  <si>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</si>
  <si>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</si>
  <si>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</si>
  <si>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</si>
  <si>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</si>
  <si>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</si>
  <si>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</si>
  <si>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</si>
  <si>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</si>
  <si>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</si>
  <si>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</si>
  <si>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</si>
  <si>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</si>
  <si>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</si>
  <si>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</si>
  <si>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</si>
  <si>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</si>
  <si>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</si>
  <si>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</si>
  <si>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</si>
  <si>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</si>
  <si>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</si>
  <si>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</si>
  <si>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</si>
  <si>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</si>
  <si>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</si>
  <si>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</si>
  <si>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</si>
  <si>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</si>
  <si>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</si>
  <si>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</si>
  <si>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</si>
  <si>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</si>
  <si>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</si>
  <si>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</si>
  <si>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</si>
  <si>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</si>
  <si>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</si>
  <si>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</si>
  <si>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</si>
  <si>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</si>
  <si>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</si>
  <si>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</si>
  <si>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</si>
  <si>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</si>
  <si>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</si>
  <si>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</si>
  <si>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</si>
  <si>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</si>
  <si>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</si>
  <si>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</si>
  <si>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</si>
  <si>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</si>
  <si>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</si>
  <si>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</si>
  <si>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</si>
  <si>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</si>
  <si>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</si>
  <si>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</si>
  <si>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</si>
  <si>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</si>
  <si>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</si>
  <si>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</si>
  <si>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</si>
  <si>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</si>
  <si>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</si>
  <si>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</si>
  <si>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</si>
  <si>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</si>
  <si>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</si>
  <si>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</si>
  <si>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</si>
  <si>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</si>
  <si>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</si>
  <si>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</si>
  <si>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</si>
  <si>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</si>
  <si>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</si>
  <si>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</si>
  <si>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</si>
  <si>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</si>
  <si>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</si>
  <si>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</si>
  <si>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</si>
  <si>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</si>
  <si>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</si>
  <si>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</si>
  <si>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</si>
  <si>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</si>
  <si>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</si>
  <si>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</si>
  <si>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</si>
  <si>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</si>
  <si>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</si>
  <si>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</si>
  <si>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</si>
  <si>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</si>
  <si>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</si>
  <si>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</si>
  <si>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</si>
  <si>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</si>
  <si>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</si>
  <si>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</si>
  <si>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</si>
  <si>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</si>
  <si>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</si>
  <si>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</si>
  <si>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</si>
  <si>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</si>
  <si>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</si>
  <si>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</si>
  <si>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</si>
  <si>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</si>
  <si>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</si>
  <si>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</si>
  <si>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</si>
  <si>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</si>
  <si>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</si>
  <si>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</si>
  <si>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</si>
  <si>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</si>
  <si>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</si>
  <si>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</si>
  <si>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</si>
  <si>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</si>
  <si>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</si>
  <si>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</si>
  <si>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</si>
  <si>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</si>
  <si>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</si>
  <si>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</si>
  <si>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</si>
  <si>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</si>
  <si>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</si>
  <si>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</si>
  <si>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</si>
  <si>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</si>
  <si>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</si>
  <si>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</si>
  <si>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</si>
  <si>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</si>
  <si>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</si>
  <si>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</si>
  <si>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</si>
  <si>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</si>
  <si>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</si>
  <si>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</si>
  <si>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</si>
  <si>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</si>
  <si>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</si>
  <si>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</si>
  <si>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</si>
  <si>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</si>
  <si>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</si>
  <si>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</si>
  <si>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</si>
  <si>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</si>
  <si>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</si>
  <si>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</si>
  <si>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</si>
  <si>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</si>
  <si>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</si>
  <si>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</si>
  <si>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</si>
  <si>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</si>
  <si>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</si>
  <si>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</si>
  <si>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</si>
  <si>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</si>
  <si>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</si>
  <si>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</si>
  <si>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</si>
  <si>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</si>
  <si>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</si>
  <si>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</si>
  <si>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</si>
  <si>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</si>
  <si>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</si>
  <si>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</si>
  <si>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</si>
  <si>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</si>
  <si>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</si>
  <si>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</si>
  <si>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</si>
  <si>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</si>
  <si>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</si>
  <si>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</si>
  <si>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</si>
  <si>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</si>
  <si>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</si>
  <si>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</si>
  <si>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</si>
  <si>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</si>
  <si>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</si>
  <si>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</si>
  <si>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</si>
  <si>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</si>
  <si>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</si>
  <si>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</si>
  <si>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</si>
  <si>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</si>
  <si>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</si>
  <si>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</si>
  <si>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</si>
  <si>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</si>
  <si>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</si>
  <si>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</si>
  <si>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</si>
  <si>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</si>
  <si>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</si>
  <si>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</si>
  <si>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</si>
  <si>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</si>
  <si>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</si>
  <si>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</si>
  <si>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</si>
  <si>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</si>
  <si>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</si>
  <si>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</si>
  <si>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</si>
  <si>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</si>
  <si>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</si>
  <si>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</si>
  <si>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</si>
  <si>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</si>
  <si>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</si>
  <si>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</si>
  <si>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</si>
  <si>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</si>
  <si>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</si>
  <si>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</si>
  <si>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</si>
  <si>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</si>
  <si>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</si>
  <si>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</si>
  <si>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</si>
  <si>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</si>
  <si>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</si>
  <si>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</si>
  <si>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</si>
  <si>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</si>
  <si>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</si>
  <si>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</si>
  <si>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</si>
  <si>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</si>
  <si>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</si>
  <si>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</si>
  <si>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</si>
  <si>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</si>
  <si>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</si>
  <si>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</si>
  <si>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</si>
  <si>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</si>
  <si>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</si>
  <si>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</si>
  <si>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</si>
  <si>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</si>
  <si>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</si>
  <si>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</si>
  <si>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</si>
  <si>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</si>
  <si>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</si>
  <si>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</si>
  <si>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</si>
  <si>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</si>
  <si>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</si>
  <si>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</si>
  <si>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</si>
  <si>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</si>
  <si>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</si>
  <si>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</si>
  <si>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</si>
  <si>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</si>
  <si>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</si>
  <si>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</si>
  <si>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</si>
  <si>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</si>
  <si>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</si>
  <si>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</si>
  <si>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</si>
  <si>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</si>
  <si>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</si>
  <si>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</si>
  <si>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</si>
  <si>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</si>
  <si>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</si>
  <si>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</si>
  <si>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</si>
  <si>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</si>
  <si>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</si>
  <si>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</si>
  <si>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</si>
  <si>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</si>
  <si>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</si>
  <si>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</si>
  <si>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</si>
  <si>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</si>
  <si>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</si>
  <si>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</si>
  <si>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</si>
  <si>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</si>
  <si>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</si>
  <si>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</si>
  <si>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</si>
  <si>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</si>
  <si>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</si>
  <si>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</si>
  <si>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</si>
  <si>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</si>
  <si>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</si>
  <si>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</si>
  <si>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</si>
  <si>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</si>
  <si>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</si>
  <si>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</si>
  <si>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</si>
  <si>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</si>
  <si>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</si>
  <si>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</si>
  <si>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</si>
  <si>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</si>
  <si>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</si>
  <si>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</si>
  <si>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</si>
  <si>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</si>
  <si>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</si>
  <si>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</si>
  <si>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</si>
  <si>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</si>
  <si>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</si>
  <si>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</si>
  <si>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</si>
  <si>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</si>
  <si>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</si>
  <si>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</si>
  <si>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</si>
  <si>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</si>
  <si>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</si>
  <si>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</si>
  <si>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</si>
  <si>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</si>
  <si>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</si>
  <si>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</si>
  <si>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</si>
  <si>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</si>
  <si>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</si>
  <si>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</si>
  <si>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</si>
  <si>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</si>
  <si>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</si>
  <si>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</si>
  <si>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</si>
  <si>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</si>
  <si>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</si>
  <si>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</si>
  <si>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</si>
  <si>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</si>
  <si>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</si>
  <si>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</si>
  <si>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</si>
  <si>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</si>
  <si>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</si>
  <si>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</si>
  <si>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</si>
  <si>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</si>
  <si>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</si>
  <si>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</si>
  <si>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</si>
  <si>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</si>
  <si>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</si>
  <si>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</si>
  <si>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</si>
  <si>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</si>
  <si>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</si>
  <si>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</si>
  <si>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</si>
  <si>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</si>
  <si>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</si>
  <si>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</si>
  <si>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</si>
  <si>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</si>
  <si>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</si>
  <si>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</si>
  <si>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</si>
  <si>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</si>
  <si>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</si>
  <si>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</si>
  <si>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</si>
  <si>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</si>
  <si>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</si>
  <si>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</si>
  <si>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</si>
  <si>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</si>
  <si>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</si>
  <si>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</si>
  <si>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</si>
  <si>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</si>
  <si>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</si>
  <si>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</si>
  <si>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</si>
  <si>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</si>
  <si>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</si>
  <si>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</si>
  <si>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</si>
  <si>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</si>
  <si>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</si>
  <si>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</si>
  <si>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</si>
  <si>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</si>
  <si>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</si>
  <si>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</si>
  <si>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</si>
  <si>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</si>
  <si>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</si>
  <si>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</si>
  <si>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</si>
  <si>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</si>
  <si>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</si>
  <si>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</si>
  <si>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</si>
  <si>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</si>
  <si>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</si>
  <si>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</si>
  <si>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</si>
  <si>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</si>
  <si>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</si>
  <si>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</si>
  <si>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</si>
  <si>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</si>
  <si>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</si>
  <si>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</si>
  <si>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</si>
  <si>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</si>
  <si>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</si>
  <si>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</si>
  <si>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</si>
  <si>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</si>
  <si>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</si>
  <si>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</si>
  <si>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</si>
  <si>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</si>
  <si>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</si>
  <si>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</si>
  <si>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</si>
  <si>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</si>
  <si>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</si>
  <si>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</si>
  <si>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</si>
  <si>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</si>
  <si>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</si>
  <si>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</si>
  <si>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</si>
  <si>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</si>
  <si>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</si>
  <si>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</si>
  <si>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</si>
  <si>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</si>
  <si>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</si>
  <si>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</si>
  <si>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</si>
  <si>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</si>
  <si>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</si>
  <si>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</si>
  <si>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</si>
  <si>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</si>
  <si>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</si>
  <si>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</si>
  <si>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</si>
  <si>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</si>
  <si>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</si>
  <si>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</si>
  <si>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</si>
  <si>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</si>
  <si>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</si>
  <si>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</si>
  <si>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</si>
  <si>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</si>
  <si>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</si>
  <si>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</si>
  <si>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</si>
  <si>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</si>
  <si>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</si>
  <si>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</si>
  <si>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</si>
  <si>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</si>
  <si>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</si>
  <si>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</si>
  <si>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</si>
  <si>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</si>
  <si>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</si>
  <si>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</si>
  <si>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</si>
  <si>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</si>
  <si>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</si>
  <si>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</si>
  <si>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</si>
  <si>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</si>
  <si>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</si>
  <si>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</si>
  <si>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</si>
  <si>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</si>
  <si>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</si>
  <si>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</si>
  <si>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</si>
  <si>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</si>
  <si>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</si>
  <si>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</si>
  <si>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</si>
  <si>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</si>
  <si>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</si>
  <si>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</si>
  <si>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</si>
  <si>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</si>
  <si>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</si>
  <si>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</si>
  <si>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</si>
  <si>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</si>
  <si>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</si>
  <si>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</si>
  <si>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</si>
  <si>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</si>
  <si>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</si>
  <si>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</si>
  <si>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</si>
  <si>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</si>
  <si>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</si>
  <si>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</si>
  <si>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</si>
  <si>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</si>
  <si>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</si>
  <si>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</si>
  <si>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</si>
  <si>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</si>
  <si>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</si>
  <si>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</si>
  <si>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</si>
  <si>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</si>
  <si>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</si>
  <si>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</si>
  <si>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</si>
  <si>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</si>
  <si>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</si>
  <si>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</si>
  <si>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</si>
  <si>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</si>
  <si>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</si>
  <si>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</si>
  <si>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</si>
  <si>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</si>
  <si>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</si>
  <si>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</si>
  <si>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</si>
  <si>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</si>
  <si>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</si>
  <si>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</si>
  <si>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</si>
  <si>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</si>
  <si>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</si>
  <si>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</si>
  <si>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</si>
  <si>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</si>
  <si>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</si>
  <si>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</si>
  <si>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</si>
  <si>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</si>
  <si>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</si>
  <si>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</si>
  <si>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</si>
  <si>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</si>
  <si>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</si>
  <si>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</si>
  <si>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</si>
  <si>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</si>
  <si>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</si>
  <si>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</si>
  <si>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</si>
  <si>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</si>
  <si>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</si>
  <si>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</si>
  <si>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</si>
  <si>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</si>
  <si>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</si>
  <si>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</si>
  <si>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</si>
  <si>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</si>
  <si>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</si>
  <si>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</si>
  <si>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</si>
  <si>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</si>
  <si>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</si>
  <si>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</si>
  <si>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</si>
  <si>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</si>
  <si>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</si>
  <si>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</si>
  <si>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</si>
  <si>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</si>
  <si>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</si>
  <si>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</si>
  <si>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</si>
  <si>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</si>
  <si>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</si>
  <si>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</si>
  <si>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</si>
  <si>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</si>
  <si>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</si>
  <si>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</si>
  <si>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</si>
  <si>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</si>
  <si>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</si>
  <si>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</si>
  <si>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</si>
  <si>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</si>
  <si>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</si>
  <si>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</si>
  <si>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</si>
  <si>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</si>
  <si>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</si>
  <si>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</si>
  <si>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</si>
  <si>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</si>
  <si>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</si>
  <si>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</si>
  <si>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</si>
  <si>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</si>
  <si>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</si>
  <si>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</si>
  <si>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</si>
  <si>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</si>
  <si>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</si>
  <si>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</si>
  <si>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</si>
  <si>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</si>
  <si>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</si>
  <si>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</si>
  <si>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</si>
  <si>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</si>
  <si>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</si>
  <si>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</si>
  <si>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</si>
  <si>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</si>
  <si>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</si>
  <si>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</si>
  <si>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</si>
  <si>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</si>
  <si>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</si>
  <si>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</si>
  <si>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</si>
  <si>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</si>
  <si>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</si>
  <si>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</si>
  <si>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</si>
  <si>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</si>
  <si>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</si>
  <si>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</si>
  <si>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</si>
  <si>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</si>
  <si>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</si>
  <si>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</si>
  <si>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</si>
  <si>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</si>
  <si>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</si>
  <si>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</si>
  <si>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</si>
  <si>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</si>
  <si>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</si>
  <si>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</si>
  <si>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</si>
  <si>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</si>
  <si>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</si>
  <si>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</si>
  <si>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</si>
  <si>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</si>
  <si>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</si>
  <si>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</si>
  <si>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</si>
  <si>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</si>
  <si>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</si>
  <si>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</si>
  <si>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</si>
  <si>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</si>
  <si>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</si>
  <si>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</si>
  <si>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</si>
  <si>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</si>
  <si>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</si>
  <si>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</si>
  <si>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</si>
  <si>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</si>
  <si>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</si>
  <si>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</si>
  <si>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</si>
  <si>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</si>
  <si>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</si>
  <si>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</si>
  <si>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</si>
  <si>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</si>
  <si>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</si>
  <si>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</si>
  <si>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</si>
  <si>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</si>
  <si>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</si>
  <si>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</si>
  <si>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</si>
  <si>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</si>
  <si>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</si>
  <si>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</si>
  <si>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</si>
  <si>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</si>
  <si>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</si>
  <si>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</si>
  <si>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</si>
  <si>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</si>
  <si>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</si>
  <si>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</si>
  <si>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</si>
  <si>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</si>
  <si>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</si>
  <si>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</si>
  <si>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</si>
  <si>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</si>
  <si>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</si>
  <si>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</si>
  <si>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</si>
  <si>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</si>
  <si>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</si>
  <si>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</si>
  <si>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</si>
  <si>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</si>
  <si>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</si>
  <si>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</si>
  <si>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</si>
  <si>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</si>
  <si>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</si>
  <si>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</si>
  <si>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</si>
  <si>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</si>
  <si>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</si>
  <si>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</si>
  <si>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</si>
  <si>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</si>
  <si>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</si>
  <si>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</si>
  <si>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</si>
  <si>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</si>
  <si>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</si>
  <si>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</si>
  <si>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</si>
  <si>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</si>
  <si>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</si>
  <si>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</si>
  <si>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</si>
  <si>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</si>
  <si>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</si>
  <si>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</si>
  <si>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</si>
  <si>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</si>
  <si>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</si>
  <si>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</si>
  <si>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</si>
  <si>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</si>
  <si>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</si>
  <si>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</si>
  <si>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</si>
  <si>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</si>
  <si>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</si>
  <si>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</si>
  <si>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</si>
  <si>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</si>
  <si>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</si>
  <si>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</si>
  <si>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</si>
  <si>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</si>
  <si>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</si>
  <si>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</si>
  <si>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</si>
  <si>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</si>
  <si>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</si>
  <si>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</si>
  <si>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</si>
  <si>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</si>
  <si>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</si>
  <si>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</si>
  <si>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</si>
  <si>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</si>
  <si>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</si>
  <si>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</si>
  <si>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</si>
  <si>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</si>
  <si>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</si>
  <si>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</si>
  <si>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</si>
  <si>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</si>
  <si>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</si>
  <si>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</si>
  <si>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</si>
  <si>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</si>
  <si>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</si>
  <si>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</si>
  <si>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</si>
  <si>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</si>
  <si>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</si>
  <si>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</si>
  <si>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</si>
  <si>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</si>
  <si>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</si>
  <si>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</si>
  <si>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</si>
  <si>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</si>
  <si>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</si>
  <si>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</si>
  <si>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</si>
  <si>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</si>
  <si>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</si>
  <si>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</si>
  <si>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</si>
  <si>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</si>
  <si>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</si>
  <si>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</si>
  <si>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</si>
  <si>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</si>
  <si>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</si>
  <si>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</si>
  <si>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</si>
  <si>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</si>
  <si>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</si>
  <si>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</si>
  <si>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</si>
  <si>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</si>
  <si>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</si>
  <si>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</si>
  <si>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</si>
  <si>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</si>
  <si>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</si>
  <si>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</si>
  <si>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</si>
  <si>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</si>
  <si>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</si>
  <si>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</si>
  <si>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</si>
  <si>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</si>
  <si>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</si>
  <si>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</si>
  <si>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</si>
  <si>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</si>
  <si>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</si>
  <si>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</si>
  <si>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</si>
  <si>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</si>
  <si>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</si>
  <si>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</si>
  <si>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</si>
  <si>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</si>
  <si>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</si>
  <si>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</si>
  <si>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</si>
  <si>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</si>
  <si>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</si>
  <si>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</si>
  <si>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</si>
  <si>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</si>
  <si>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</si>
  <si>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</si>
  <si>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</si>
  <si>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</si>
  <si>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</si>
  <si>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</si>
  <si>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</si>
  <si>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</si>
  <si>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</si>
  <si>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</si>
  <si>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</si>
  <si>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</si>
  <si>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</si>
  <si>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</si>
  <si>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</si>
  <si>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</si>
  <si>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</si>
  <si>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</si>
  <si>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</si>
  <si>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</si>
  <si>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</si>
  <si>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</si>
  <si>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</si>
  <si>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</si>
  <si>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</si>
  <si>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</si>
  <si>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</si>
  <si>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</si>
  <si>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</si>
  <si>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</si>
  <si>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</si>
  <si>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</si>
  <si>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</si>
  <si>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</si>
  <si>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</si>
  <si>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</si>
  <si>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</si>
  <si>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</si>
  <si>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</si>
  <si>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</si>
  <si>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</si>
  <si>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</si>
  <si>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</si>
  <si>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</si>
  <si>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</si>
  <si>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</si>
  <si>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</si>
  <si>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</si>
  <si>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</si>
  <si>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</si>
  <si>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</si>
  <si>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</si>
  <si>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</si>
  <si>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</si>
  <si>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</si>
  <si>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</si>
  <si>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</si>
  <si>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</si>
  <si>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</si>
  <si>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</si>
  <si>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</si>
  <si>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</si>
  <si>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</si>
  <si>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</si>
  <si>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</si>
  <si>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</si>
  <si>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</si>
  <si>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</si>
  <si>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</si>
  <si>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</si>
  <si>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</si>
  <si>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</si>
  <si>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</si>
  <si>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</si>
  <si>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</si>
  <si>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</si>
  <si>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</si>
  <si>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</si>
  <si>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</si>
  <si>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</si>
  <si>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</si>
  <si>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</si>
  <si>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</si>
  <si>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</si>
  <si>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</si>
  <si>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</si>
  <si>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</si>
  <si>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</si>
  <si>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</si>
  <si>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</si>
  <si>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</si>
  <si>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</si>
  <si>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</si>
  <si>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</si>
  <si>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</si>
  <si>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</si>
  <si>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</si>
  <si>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</si>
  <si>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</si>
  <si>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</si>
  <si>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</si>
  <si>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</si>
  <si>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</si>
  <si>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</si>
  <si>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</si>
  <si>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</si>
  <si>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</si>
  <si>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</si>
  <si>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</si>
  <si>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</si>
  <si>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</si>
  <si>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</si>
  <si>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</si>
  <si>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</si>
  <si>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</si>
  <si>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</si>
  <si>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</si>
  <si>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</si>
  <si>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</si>
  <si>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</si>
  <si>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</si>
  <si>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</si>
  <si>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</si>
  <si>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</si>
  <si>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</si>
  <si>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</si>
  <si>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</si>
  <si>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</si>
  <si>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</si>
  <si>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</si>
  <si>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</si>
  <si>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</si>
  <si>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</si>
  <si>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</si>
  <si>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</si>
  <si>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</si>
  <si>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</si>
  <si>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</si>
  <si>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</si>
  <si>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</si>
  <si>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</si>
  <si>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</si>
  <si>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</si>
  <si>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</si>
  <si>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</si>
  <si>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</si>
  <si>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</si>
  <si>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</si>
  <si>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</si>
  <si>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</si>
  <si>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</si>
  <si>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</si>
  <si>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</si>
  <si>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</si>
  <si>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</si>
  <si>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</si>
  <si>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</si>
  <si>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</si>
  <si>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</si>
  <si>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</si>
  <si>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</si>
  <si>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</si>
  <si>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</si>
  <si>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</si>
  <si>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</si>
  <si>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</si>
  <si>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</si>
  <si>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</si>
  <si>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</si>
  <si>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</si>
  <si>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</si>
  <si>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</si>
  <si>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</si>
  <si>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</si>
  <si>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</si>
  <si>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</si>
  <si>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</si>
  <si>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</si>
  <si>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</si>
  <si>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</si>
  <si>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</si>
  <si>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</si>
  <si>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</si>
  <si>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</si>
  <si>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</si>
  <si>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</si>
  <si>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</si>
  <si>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</si>
  <si>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</si>
  <si>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</si>
  <si>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</si>
  <si>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</si>
  <si>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</si>
  <si>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</si>
  <si>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</si>
  <si>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</si>
  <si>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</si>
  <si>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</si>
  <si>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</si>
  <si>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</si>
  <si>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</si>
  <si>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</si>
  <si>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</si>
  <si>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</si>
  <si>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</si>
  <si>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</si>
  <si>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</si>
  <si>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</si>
  <si>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</si>
  <si>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</si>
  <si>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</si>
  <si>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</si>
  <si>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</si>
  <si>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</si>
  <si>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</si>
  <si>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</si>
  <si>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</si>
  <si>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</si>
  <si>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</si>
  <si>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</si>
  <si>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</si>
  <si>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</si>
  <si>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</si>
  <si>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</si>
  <si>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</si>
  <si>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</si>
  <si>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</si>
  <si>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</si>
  <si>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</si>
  <si>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</si>
  <si>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</si>
  <si>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</si>
  <si>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</si>
  <si>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</si>
  <si>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</si>
  <si>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</si>
  <si>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</si>
  <si>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</si>
  <si>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</si>
  <si>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</si>
  <si>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</si>
  <si>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</si>
  <si>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</si>
  <si>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</si>
  <si>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</si>
  <si>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</si>
  <si>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</si>
  <si>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</si>
  <si>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</si>
  <si>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</si>
  <si>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</si>
  <si>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</si>
  <si>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</si>
  <si>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</si>
  <si>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</si>
  <si>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</si>
  <si>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</si>
  <si>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</si>
  <si>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</si>
  <si>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</si>
  <si>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</si>
  <si>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</si>
  <si>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</si>
  <si>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</si>
  <si>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</si>
  <si>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</si>
  <si>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</si>
  <si>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</si>
  <si>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</si>
  <si>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</si>
  <si>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</si>
  <si>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</si>
  <si>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</si>
  <si>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</si>
  <si>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</si>
  <si>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</si>
  <si>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</si>
  <si>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</si>
  <si>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</si>
  <si>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</si>
  <si>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</si>
  <si>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</si>
  <si>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</si>
  <si>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</si>
  <si>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</si>
  <si>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</si>
  <si>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</si>
  <si>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</si>
  <si>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</si>
  <si>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</si>
  <si>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</si>
  <si>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</si>
  <si>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</si>
  <si>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</si>
  <si>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</si>
  <si>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</si>
  <si>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</si>
  <si>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</si>
  <si>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</si>
  <si>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</si>
  <si>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</si>
  <si>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</si>
  <si>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</si>
  <si>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</si>
  <si>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</si>
  <si>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</si>
  <si>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</si>
  <si>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</si>
  <si>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</si>
  <si>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</si>
  <si>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</si>
  <si>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</si>
  <si>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</si>
  <si>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</si>
  <si>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</si>
  <si>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</si>
  <si>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</si>
  <si>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</si>
  <si>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</si>
  <si>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</si>
  <si>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</si>
  <si>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</si>
  <si>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</si>
  <si>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</si>
  <si>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</si>
  <si>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</si>
  <si>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</si>
  <si>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</si>
  <si>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</si>
  <si>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</si>
  <si>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</si>
  <si>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</si>
  <si>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</si>
  <si>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</si>
  <si>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</si>
  <si>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</si>
  <si>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</si>
  <si>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</si>
  <si>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</si>
  <si>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</si>
  <si>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</si>
  <si>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</si>
  <si>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</si>
  <si>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</si>
  <si>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</si>
  <si>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</si>
  <si>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</si>
  <si>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</si>
  <si>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</si>
  <si>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</si>
  <si>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</si>
  <si>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</si>
  <si>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</si>
  <si>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</si>
  <si>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</si>
  <si>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</si>
  <si>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</si>
  <si>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</si>
  <si>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</si>
  <si>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</si>
  <si>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</si>
  <si>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</si>
  <si>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</si>
  <si>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</si>
  <si>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</si>
  <si>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</si>
  <si>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</si>
  <si>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</si>
  <si>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</si>
  <si>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</si>
  <si>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</si>
  <si>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</si>
  <si>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</si>
  <si>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</si>
  <si>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</si>
  <si>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</si>
  <si>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</si>
  <si>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</si>
  <si>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</si>
  <si>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</si>
  <si>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</si>
  <si>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</si>
  <si>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</si>
  <si>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</si>
  <si>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</si>
  <si>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</si>
  <si>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</si>
  <si>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</si>
  <si>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</si>
  <si>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</si>
  <si>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</si>
  <si>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</si>
  <si>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</si>
  <si>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</si>
  <si>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</si>
  <si>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</si>
  <si>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</si>
  <si>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</si>
  <si>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</si>
  <si>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</si>
  <si>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</si>
  <si>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</si>
  <si>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</si>
  <si>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</si>
  <si>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</si>
  <si>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</si>
  <si>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</si>
  <si>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</si>
  <si>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</si>
  <si>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</si>
  <si>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</si>
  <si>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</si>
  <si>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</si>
  <si>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</si>
  <si>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</si>
  <si>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</si>
  <si>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</si>
  <si>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</si>
  <si>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</si>
  <si>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</si>
  <si>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</si>
  <si>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</si>
  <si>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</si>
  <si>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</si>
  <si>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</si>
  <si>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</si>
  <si>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</si>
  <si>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</si>
  <si>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</si>
  <si>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</si>
  <si>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</si>
  <si>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</si>
  <si>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</si>
  <si>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</si>
  <si>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</si>
  <si>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</si>
  <si>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</si>
  <si>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</si>
  <si>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</si>
  <si>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</si>
  <si>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</si>
  <si>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</si>
  <si>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</si>
  <si>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</si>
  <si>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</si>
  <si>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</si>
  <si>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</si>
  <si>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</si>
  <si>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</si>
  <si>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</si>
  <si>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</si>
  <si>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</si>
  <si>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</si>
  <si>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</si>
  <si>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</si>
  <si>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</si>
  <si>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</si>
  <si>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</si>
  <si>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</si>
  <si>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</si>
  <si>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</si>
  <si>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</si>
  <si>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</si>
  <si>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</si>
  <si>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</si>
  <si>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</si>
  <si>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</si>
  <si>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</si>
  <si>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</si>
  <si>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</si>
  <si>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</si>
  <si>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</si>
  <si>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</si>
  <si>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</si>
  <si>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</si>
  <si>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</si>
  <si>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</si>
  <si>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</si>
  <si>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</si>
  <si>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</si>
  <si>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</si>
  <si>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</si>
  <si>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</si>
  <si>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</si>
  <si>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</si>
  <si>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</si>
  <si>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</si>
  <si>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</si>
  <si>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</si>
  <si>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</si>
  <si>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</si>
  <si>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</si>
  <si>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</si>
  <si>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</si>
  <si>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</si>
  <si>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</si>
  <si>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</si>
  <si>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</si>
  <si>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</si>
  <si>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</si>
  <si>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</si>
  <si>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</si>
  <si>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</si>
  <si>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</si>
  <si>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</si>
  <si>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</si>
  <si>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</si>
  <si>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</si>
  <si>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</si>
  <si>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</si>
  <si>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</si>
  <si>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</si>
  <si>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</si>
  <si>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</si>
  <si>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</si>
  <si>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</si>
  <si>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</si>
  <si>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</si>
  <si>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</si>
  <si>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</si>
  <si>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</si>
  <si>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</si>
  <si>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</si>
  <si>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</si>
  <si>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</si>
  <si>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</si>
  <si>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</si>
  <si>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</si>
  <si>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</si>
  <si>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</si>
  <si>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</si>
  <si>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</si>
  <si>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</si>
  <si>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</si>
  <si>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</si>
  <si>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</si>
  <si>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</si>
  <si>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</si>
  <si>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</si>
  <si>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</si>
  <si>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</si>
  <si>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</si>
  <si>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</si>
  <si>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</si>
  <si>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</si>
  <si>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</si>
  <si>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</si>
  <si>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</si>
  <si>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</si>
  <si>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</si>
  <si>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</si>
  <si>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</si>
  <si>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</si>
  <si>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</si>
  <si>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</si>
  <si>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</si>
  <si>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</si>
  <si>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</si>
  <si>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</si>
  <si>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</si>
  <si>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</si>
  <si>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</si>
  <si>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</si>
  <si>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</si>
  <si>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</si>
  <si>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</si>
  <si>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</si>
  <si>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</si>
  <si>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</si>
  <si>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</si>
  <si>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</si>
  <si>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</si>
  <si>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</si>
  <si>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</si>
  <si>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</si>
  <si>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</si>
  <si>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</si>
  <si>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</si>
  <si>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</si>
  <si>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</si>
  <si>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</si>
  <si>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</si>
  <si>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</si>
  <si>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</si>
  <si>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</si>
  <si>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</si>
  <si>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</si>
  <si>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</si>
  <si>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</si>
  <si>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</si>
  <si>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</si>
  <si>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</si>
  <si>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</si>
  <si>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</si>
  <si>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</si>
  <si>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</si>
  <si>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</si>
  <si>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</si>
  <si>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</si>
  <si>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</si>
  <si>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</si>
  <si>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</si>
  <si>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</si>
  <si>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</si>
  <si>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</si>
  <si>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</si>
  <si>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</si>
  <si>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</si>
  <si>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</si>
  <si>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</si>
  <si>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</si>
  <si>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</si>
  <si>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</si>
  <si>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</si>
  <si>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</si>
  <si>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</si>
  <si>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</si>
  <si>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</si>
  <si>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</si>
  <si>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</si>
  <si>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</si>
  <si>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</si>
  <si>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</si>
  <si>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</si>
  <si>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</si>
  <si>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</si>
  <si>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</si>
  <si>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</si>
  <si>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</si>
  <si>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</si>
  <si>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</si>
  <si>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</si>
  <si>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</si>
  <si>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</si>
  <si>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</si>
  <si>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</si>
  <si>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</si>
  <si>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</si>
  <si>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</si>
  <si>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</si>
  <si>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</si>
  <si>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</si>
  <si>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</si>
  <si>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</si>
  <si>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</si>
  <si>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</si>
  <si>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</si>
  <si>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</si>
  <si>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</si>
  <si>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</si>
  <si>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</si>
  <si>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</si>
  <si>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</si>
  <si>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</si>
  <si>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</si>
  <si>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</si>
  <si>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</si>
  <si>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</si>
  <si>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</si>
  <si>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</si>
  <si>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</si>
  <si>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</si>
  <si>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</si>
  <si>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</si>
  <si>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</si>
  <si>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</si>
  <si>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</si>
  <si>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</si>
  <si>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</si>
  <si>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</si>
  <si>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</si>
  <si>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</si>
  <si>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</si>
  <si>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</si>
  <si>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</si>
  <si>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</si>
  <si>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</si>
  <si>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</si>
  <si>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</si>
  <si>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</si>
  <si>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</si>
  <si>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</si>
  <si>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</si>
  <si>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</si>
  <si>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</si>
  <si>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</si>
  <si>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</si>
  <si>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</si>
  <si>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</si>
  <si>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</si>
  <si>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</si>
  <si>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</si>
  <si>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</si>
  <si>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</si>
  <si>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</si>
  <si>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</si>
  <si>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</si>
  <si>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</si>
  <si>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</si>
  <si>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</si>
  <si>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</si>
  <si>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</si>
  <si>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</si>
  <si>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</si>
  <si>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</si>
  <si>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</si>
  <si>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</si>
  <si>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</si>
  <si>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</si>
  <si>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</si>
  <si>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</si>
  <si>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</si>
  <si>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</si>
  <si>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</si>
  <si>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</si>
  <si>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</si>
  <si>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</si>
  <si>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</si>
  <si>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</si>
  <si>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</si>
  <si>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</si>
  <si>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</si>
  <si>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</si>
  <si>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</si>
  <si>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</si>
  <si>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</si>
  <si>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</si>
  <si>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</si>
  <si>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</si>
  <si>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</si>
  <si>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</si>
  <si>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</si>
  <si>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</si>
  <si>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</si>
  <si>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</si>
  <si>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</si>
  <si>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</si>
  <si>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</si>
  <si>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</si>
  <si>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</si>
  <si>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</si>
  <si>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</si>
  <si>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</si>
  <si>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</si>
  <si>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</si>
  <si>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</si>
  <si>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</si>
  <si>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</si>
  <si>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</si>
  <si>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</si>
  <si>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</si>
  <si>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</si>
  <si>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</si>
  <si>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</si>
  <si>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</si>
  <si>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</si>
  <si>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</si>
  <si>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</si>
  <si>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</si>
  <si>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</si>
  <si>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</si>
  <si>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</si>
  <si>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</si>
  <si>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</si>
  <si>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</si>
  <si>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</si>
  <si>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</si>
  <si>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</si>
  <si>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</si>
  <si>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</si>
  <si>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</si>
  <si>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</si>
  <si>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</si>
  <si>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</si>
  <si>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</si>
  <si>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</si>
  <si>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</si>
  <si>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</si>
  <si>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</si>
  <si>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</si>
  <si>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</si>
  <si>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</si>
  <si>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</si>
  <si>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</si>
  <si>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</si>
  <si>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</si>
  <si>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</si>
  <si>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</si>
  <si>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</si>
  <si>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</si>
  <si>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</si>
  <si>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</si>
  <si>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</si>
  <si>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</si>
  <si>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</si>
  <si>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</si>
  <si>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</si>
  <si>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</si>
  <si>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</si>
  <si>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</si>
  <si>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</si>
  <si>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</si>
  <si>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</si>
  <si>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</si>
  <si>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</si>
  <si>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</si>
  <si>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</si>
  <si>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</si>
  <si>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</si>
  <si>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</si>
  <si>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</si>
  <si>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</si>
  <si>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</si>
  <si>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</si>
  <si>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</si>
  <si>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</si>
  <si>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</si>
  <si>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</si>
  <si>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</si>
  <si>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</si>
  <si>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</si>
  <si>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</si>
  <si>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</si>
  <si>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</si>
  <si>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</si>
  <si>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</si>
  <si>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</si>
  <si>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</si>
  <si>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</si>
  <si>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</si>
  <si>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</si>
  <si>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</si>
  <si>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</si>
  <si>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</si>
  <si>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</si>
  <si>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</si>
  <si>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</si>
  <si>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</si>
  <si>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</si>
  <si>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</si>
  <si>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</si>
  <si>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</si>
  <si>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</si>
  <si>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</si>
  <si>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</si>
  <si>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</si>
  <si>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</si>
  <si>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</si>
  <si>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</si>
  <si>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</si>
  <si>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</si>
  <si>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</si>
  <si>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</si>
  <si>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</si>
  <si>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</si>
  <si>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</si>
  <si>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</si>
  <si>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</si>
  <si>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</si>
  <si>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</si>
  <si>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</si>
  <si>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</si>
  <si>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</si>
  <si>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</si>
  <si>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</si>
  <si>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</si>
  <si>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</si>
  <si>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</si>
  <si>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</si>
  <si>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</si>
  <si>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</si>
  <si>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</si>
  <si>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</si>
  <si>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</si>
  <si>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</si>
  <si>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</si>
  <si>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</si>
  <si>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</si>
  <si>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</si>
  <si>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</si>
  <si>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</si>
  <si>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</si>
  <si>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</si>
  <si>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</si>
  <si>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</si>
  <si>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</si>
  <si>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</si>
  <si>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</si>
  <si>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</si>
  <si>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</si>
  <si>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</si>
  <si>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</si>
  <si>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</si>
  <si>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</si>
  <si>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</si>
  <si>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</si>
  <si>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</si>
  <si>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</si>
  <si>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</si>
  <si>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</si>
  <si>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</si>
  <si>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</si>
  <si>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</si>
  <si>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</si>
  <si>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</si>
  <si>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</si>
  <si>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</si>
  <si>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</si>
  <si>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</si>
  <si>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</si>
  <si>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</si>
  <si>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</si>
  <si>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</si>
  <si>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</si>
  <si>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</si>
  <si>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</si>
  <si>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</si>
  <si>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</si>
  <si>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</si>
  <si>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</si>
  <si>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</si>
  <si>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</si>
  <si>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</si>
  <si>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</si>
  <si>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</si>
  <si>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</si>
  <si>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</si>
  <si>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</si>
  <si>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</si>
  <si>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</si>
  <si>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</si>
  <si>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</si>
  <si>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</si>
  <si>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</si>
  <si>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</si>
  <si>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</si>
  <si>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</si>
  <si>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</si>
  <si>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</si>
  <si>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</si>
  <si>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</si>
  <si>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</si>
  <si>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</si>
  <si>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</si>
  <si>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</si>
  <si>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</si>
  <si>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</si>
  <si>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</si>
  <si>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</si>
  <si>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</si>
  <si>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</si>
  <si>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</si>
  <si>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</si>
  <si>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</si>
  <si>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</si>
  <si>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</si>
  <si>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</si>
  <si>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</si>
  <si>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</si>
  <si>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</si>
  <si>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</si>
  <si>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</si>
  <si>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</si>
  <si>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</si>
  <si>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</si>
  <si>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</si>
  <si>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</si>
  <si>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</si>
  <si>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</si>
  <si>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</si>
  <si>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</si>
  <si>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</si>
  <si>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</si>
  <si>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</si>
  <si>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</si>
  <si>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</si>
  <si>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</si>
  <si>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</si>
  <si>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</si>
  <si>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</si>
  <si>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</si>
  <si>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</si>
  <si>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</si>
  <si>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</si>
  <si>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</si>
  <si>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</si>
  <si>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</si>
  <si>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</si>
  <si>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</si>
  <si>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</si>
  <si>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</si>
  <si>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</si>
  <si>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</si>
  <si>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</si>
  <si>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</si>
  <si>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</si>
  <si>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</si>
  <si>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</si>
  <si>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</si>
  <si>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</si>
  <si>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</si>
  <si>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</si>
  <si>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</si>
  <si>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</si>
  <si>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</si>
  <si>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</si>
  <si>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</si>
  <si>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</si>
  <si>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</si>
  <si>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</si>
  <si>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</si>
  <si>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</si>
  <si>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</si>
  <si>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</si>
  <si>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</si>
  <si>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</si>
  <si>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</si>
  <si>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</si>
  <si>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</si>
  <si>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</si>
  <si>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</si>
  <si>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</si>
  <si>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</si>
  <si>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</si>
  <si>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</si>
  <si>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</si>
  <si>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</si>
  <si>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</si>
  <si>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</si>
  <si>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</si>
  <si>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</si>
  <si>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</si>
  <si>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</si>
  <si>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</si>
  <si>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</si>
  <si>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</si>
  <si>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</si>
  <si>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</si>
  <si>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</si>
  <si>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</si>
  <si>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</si>
  <si>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</si>
  <si>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</si>
  <si>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</si>
  <si>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</si>
  <si>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</si>
  <si>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</si>
  <si>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</si>
  <si>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</si>
  <si>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</si>
  <si>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</si>
  <si>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</si>
  <si>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</si>
  <si>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</si>
  <si>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</si>
  <si>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</si>
  <si>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</si>
  <si>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</si>
  <si>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</si>
  <si>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</si>
  <si>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</si>
  <si>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</si>
  <si>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</si>
  <si>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</si>
  <si>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</si>
  <si>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</si>
  <si>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</si>
  <si>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</si>
  <si>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</si>
  <si>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</si>
  <si>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</si>
  <si>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</si>
  <si>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</si>
  <si>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</si>
  <si>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</si>
  <si>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</si>
  <si>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</si>
  <si>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</si>
  <si>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</si>
  <si>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</si>
  <si>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</si>
  <si>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</si>
  <si>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</si>
  <si>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</si>
  <si>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</si>
  <si>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</si>
  <si>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</si>
  <si>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</si>
  <si>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</si>
  <si>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</si>
  <si>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</si>
  <si>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</si>
  <si>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</si>
  <si>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</si>
  <si>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</si>
  <si>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</si>
  <si>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</si>
  <si>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</si>
  <si>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</si>
  <si>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</si>
  <si>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</si>
  <si>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</si>
  <si>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</si>
  <si>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</si>
  <si>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</si>
  <si>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</si>
  <si>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</si>
  <si>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</si>
  <si>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</si>
  <si>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</si>
  <si>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</si>
  <si>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</si>
  <si>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</si>
  <si>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</si>
  <si>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</si>
  <si>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</si>
  <si>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</si>
  <si>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</si>
  <si>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</si>
  <si>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</si>
  <si>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</si>
  <si>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</si>
  <si>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</si>
  <si>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</si>
  <si>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</si>
  <si>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</si>
  <si>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</si>
  <si>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</si>
  <si>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</si>
  <si>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</si>
  <si>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</si>
  <si>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</si>
  <si>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</si>
  <si>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</si>
  <si>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</si>
  <si>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</si>
  <si>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</si>
  <si>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</si>
  <si>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</si>
  <si>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</si>
  <si>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</si>
  <si>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</si>
  <si>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</si>
  <si>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</si>
  <si>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</si>
  <si>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</si>
  <si>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</si>
  <si>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</si>
  <si>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</si>
  <si>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</si>
  <si>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</si>
  <si>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</si>
  <si>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</si>
  <si>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</si>
  <si>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</si>
  <si>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</si>
  <si>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</si>
  <si>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</si>
  <si>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</si>
  <si>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</si>
  <si>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</si>
  <si>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</si>
  <si>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</si>
  <si>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</si>
  <si>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</si>
  <si>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</si>
  <si>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</si>
  <si>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</si>
  <si>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</si>
  <si>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</si>
  <si>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</si>
  <si>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</si>
  <si>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</si>
  <si>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</si>
  <si>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</si>
  <si>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</si>
  <si>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</si>
  <si>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</si>
  <si>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</si>
  <si>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</si>
  <si>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</si>
  <si>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</si>
  <si>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</si>
  <si>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</si>
  <si>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</si>
  <si>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</si>
  <si>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</si>
  <si>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</si>
  <si>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</si>
  <si>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</si>
  <si>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</si>
  <si>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</si>
  <si>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</si>
  <si>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</si>
  <si>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</si>
  <si>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</si>
  <si>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</si>
  <si>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</si>
  <si>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</si>
  <si>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</si>
  <si>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</si>
  <si>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</si>
  <si>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</si>
  <si>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</si>
  <si>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</si>
  <si>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</si>
  <si>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</si>
  <si>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</si>
  <si>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</si>
  <si>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</si>
  <si>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</si>
  <si>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</si>
  <si>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</si>
  <si>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</si>
  <si>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</si>
  <si>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</si>
  <si>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</si>
  <si>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</si>
  <si>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</si>
  <si>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</si>
  <si>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</si>
  <si>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</si>
  <si>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</si>
  <si>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</si>
  <si>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</si>
  <si>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</si>
  <si>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</si>
  <si>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</si>
  <si>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</si>
  <si>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</si>
  <si>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</si>
  <si>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</si>
  <si>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</si>
  <si>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</si>
  <si>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</si>
  <si>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</si>
  <si>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</si>
  <si>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</si>
  <si>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</si>
  <si>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</si>
  <si>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</si>
  <si>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</si>
  <si>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</si>
  <si>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</si>
  <si>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</si>
  <si>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</si>
  <si>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</si>
  <si>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</si>
  <si>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</si>
  <si>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</si>
  <si>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</si>
  <si>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</si>
  <si>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</si>
  <si>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</si>
  <si>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</si>
  <si>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</si>
  <si>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</si>
  <si>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</si>
  <si>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</si>
  <si>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</si>
  <si>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</si>
  <si>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</si>
  <si>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</si>
  <si>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</si>
  <si>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</si>
  <si>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</si>
  <si>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</si>
  <si>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</si>
  <si>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</si>
  <si>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</si>
  <si>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</si>
  <si>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</si>
  <si>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</si>
  <si>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</si>
  <si>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</si>
  <si>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</si>
  <si>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</si>
  <si>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</si>
  <si>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</si>
  <si>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</si>
  <si>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</si>
  <si>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</si>
  <si>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</si>
  <si>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</si>
  <si>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</si>
  <si>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</si>
  <si>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</si>
  <si>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</si>
  <si>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</si>
  <si>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</si>
  <si>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</si>
  <si>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</si>
  <si>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</si>
  <si>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</si>
  <si>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</si>
  <si>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</si>
  <si>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</si>
  <si>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</si>
  <si>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</si>
  <si>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</si>
  <si>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</si>
  <si>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</si>
  <si>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</si>
  <si>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</si>
  <si>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</si>
  <si>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</si>
  <si>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</si>
  <si>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</si>
  <si>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</si>
  <si>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</si>
  <si>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</si>
  <si>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</si>
  <si>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</si>
  <si>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</si>
  <si>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</si>
  <si>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</si>
  <si>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</si>
  <si>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</si>
  <si>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</si>
  <si>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</si>
  <si>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</si>
  <si>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</si>
  <si>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</si>
  <si>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</si>
  <si>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</si>
  <si>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</si>
  <si>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</si>
  <si>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</si>
  <si>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</si>
  <si>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</si>
  <si>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</si>
  <si>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</si>
  <si>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</si>
  <si>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</si>
  <si>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</si>
  <si>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</si>
  <si>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</si>
  <si>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</si>
  <si>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</si>
  <si>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</si>
  <si>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</si>
  <si>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</si>
  <si>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</si>
  <si>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</si>
  <si>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</si>
  <si>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</si>
  <si>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</si>
  <si>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</si>
  <si>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</si>
  <si>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</si>
  <si>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</si>
  <si>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</si>
  <si>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</si>
  <si>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</si>
  <si>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</si>
  <si>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</si>
  <si>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</si>
  <si>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</si>
  <si>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</si>
  <si>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</si>
  <si>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</si>
  <si>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</si>
  <si>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</si>
  <si>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</si>
  <si>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</si>
  <si>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</si>
  <si>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</si>
  <si>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</si>
  <si>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</si>
  <si>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</si>
  <si>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</si>
  <si>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</si>
  <si>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</si>
  <si>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</si>
  <si>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</si>
  <si>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</si>
  <si>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</si>
  <si>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</si>
  <si>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</si>
  <si>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</si>
  <si>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</si>
  <si>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</si>
  <si>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</si>
  <si>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</si>
  <si>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</si>
  <si>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</si>
  <si>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</si>
  <si>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</si>
  <si>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</si>
  <si>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</si>
  <si>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</si>
  <si>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</si>
  <si>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</si>
  <si>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</si>
  <si>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</si>
  <si>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</si>
  <si>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</si>
  <si>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</si>
  <si>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</si>
  <si>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</si>
  <si>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</si>
  <si>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</si>
  <si>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</si>
  <si>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</si>
  <si>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</si>
  <si>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</si>
  <si>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</si>
  <si>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</si>
  <si>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</si>
  <si>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</si>
  <si>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</si>
  <si>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</si>
  <si>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</si>
  <si>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</si>
  <si>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</si>
  <si>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</si>
  <si>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</si>
  <si>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</si>
  <si>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</si>
  <si>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</si>
  <si>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</si>
  <si>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</si>
  <si>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</si>
  <si>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</si>
  <si>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</si>
  <si>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</si>
  <si>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</si>
  <si>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</si>
  <si>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</si>
  <si>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</si>
  <si>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</si>
  <si>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</si>
  <si>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</si>
  <si>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</si>
  <si>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</si>
  <si>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</si>
  <si>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</si>
  <si>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</si>
  <si>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</si>
  <si>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</si>
  <si>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</si>
  <si>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</si>
  <si>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</si>
  <si>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</si>
  <si>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</si>
  <si>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</si>
  <si>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</si>
  <si>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</si>
  <si>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</si>
  <si>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</si>
  <si>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</si>
  <si>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</si>
  <si>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</si>
  <si>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</si>
  <si>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</si>
  <si>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</si>
  <si>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</si>
  <si>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</si>
  <si>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</si>
  <si>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</si>
  <si>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</si>
  <si>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</si>
  <si>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</si>
  <si>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</si>
  <si>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</si>
  <si>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</si>
  <si>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</si>
  <si>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</si>
  <si>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</si>
  <si>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</si>
  <si>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</si>
  <si>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</si>
  <si>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</si>
  <si>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</si>
  <si>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</si>
  <si>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</si>
  <si>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</si>
  <si>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</si>
  <si>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</si>
  <si>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</si>
  <si>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</si>
  <si>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</si>
  <si>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</si>
  <si>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</si>
  <si>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</si>
  <si>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</si>
  <si>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</si>
  <si>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</si>
  <si>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</si>
  <si>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</si>
  <si>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</si>
  <si>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</si>
  <si>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</si>
  <si>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</si>
  <si>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</si>
  <si>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</si>
  <si>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</si>
  <si>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</si>
  <si>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</si>
  <si>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</si>
  <si>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</si>
  <si>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</si>
  <si>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</si>
  <si>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</si>
  <si>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</si>
  <si>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</si>
  <si>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</si>
  <si>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</si>
  <si>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</si>
  <si>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</si>
  <si>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</si>
  <si>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</si>
  <si>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</si>
  <si>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</si>
  <si>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</si>
  <si>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</si>
  <si>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</si>
  <si>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</si>
  <si>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</si>
  <si>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</si>
  <si>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</si>
  <si>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</si>
  <si>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</si>
  <si>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</si>
  <si>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</si>
  <si>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</si>
  <si>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</si>
  <si>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</si>
  <si>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</si>
  <si>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</si>
  <si>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</si>
  <si>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</si>
  <si>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</si>
  <si>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</si>
  <si>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</si>
  <si>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</si>
  <si>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</si>
  <si>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</si>
  <si>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</si>
  <si>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</si>
  <si>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</si>
  <si>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</si>
  <si>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</si>
  <si>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</si>
  <si>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</si>
  <si>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</si>
  <si>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</si>
  <si>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</si>
  <si>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</si>
  <si>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</si>
  <si>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</si>
  <si>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</si>
  <si>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</si>
  <si>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</si>
  <si>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</si>
  <si>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</si>
  <si>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</si>
  <si>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</si>
  <si>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</si>
  <si>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</si>
  <si>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</si>
  <si>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</si>
  <si>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</si>
  <si>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</si>
  <si>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</si>
  <si>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</si>
  <si>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</si>
  <si>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</si>
  <si>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</si>
  <si>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</si>
  <si>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</si>
  <si>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</si>
  <si>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</si>
  <si>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</si>
  <si>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</si>
  <si>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</si>
  <si>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</si>
  <si>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</si>
  <si>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</si>
  <si>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</si>
  <si>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</si>
  <si>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</si>
  <si>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</si>
  <si>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</si>
  <si>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</si>
  <si>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</si>
  <si>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</si>
  <si>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</si>
  <si>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</si>
  <si>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</si>
  <si>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</si>
  <si>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</si>
  <si>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</si>
  <si>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</si>
  <si>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</si>
  <si>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</si>
  <si>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</si>
  <si>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</si>
  <si>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</si>
  <si>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</si>
  <si>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</si>
  <si>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</si>
  <si>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</si>
  <si>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</si>
  <si>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</si>
  <si>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</si>
  <si>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</si>
  <si>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</si>
  <si>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</si>
  <si>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</si>
  <si>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</si>
  <si>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</si>
  <si>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</si>
  <si>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</si>
  <si>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</si>
  <si>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</si>
  <si>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</si>
  <si>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</si>
  <si>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</si>
  <si>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</si>
  <si>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</si>
  <si>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</si>
  <si>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</si>
  <si>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</si>
  <si>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</si>
  <si>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</si>
  <si>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</si>
  <si>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</si>
  <si>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</si>
  <si>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</si>
  <si>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</si>
  <si>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</si>
  <si>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</si>
  <si>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</si>
  <si>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</si>
  <si>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</si>
  <si>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</si>
  <si>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</si>
  <si>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</si>
  <si>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</si>
  <si>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</si>
  <si>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</si>
  <si>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</si>
  <si>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</si>
  <si>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</si>
  <si>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</si>
  <si>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</si>
  <si>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</si>
  <si>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</si>
  <si>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</si>
  <si>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</si>
  <si>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</si>
  <si>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</si>
  <si>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</si>
  <si>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</si>
  <si>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</si>
  <si>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</si>
  <si>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</si>
  <si>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</si>
  <si>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</si>
  <si>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</si>
  <si>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</si>
  <si>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</si>
  <si>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</si>
  <si>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</si>
  <si>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</si>
  <si>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</si>
  <si>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</si>
  <si>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</si>
  <si>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</si>
  <si>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</si>
  <si>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</si>
  <si>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</si>
  <si>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</si>
  <si>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</si>
  <si>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</si>
  <si>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</si>
  <si>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</si>
  <si>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</si>
  <si>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</si>
  <si>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</si>
  <si>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</si>
  <si>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</si>
  <si>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</si>
  <si>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</si>
  <si>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</si>
  <si>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</si>
  <si>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</si>
  <si>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</si>
  <si>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</si>
  <si>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</si>
  <si>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</si>
  <si>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</si>
  <si>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</si>
  <si>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</si>
  <si>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</si>
  <si>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</si>
  <si>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</si>
  <si>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</si>
  <si>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</si>
  <si>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</si>
  <si>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</si>
  <si>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</si>
  <si>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</si>
  <si>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</si>
  <si>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</si>
  <si>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</si>
  <si>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</si>
  <si>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</si>
  <si>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</si>
  <si>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</si>
  <si>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</si>
  <si>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</si>
  <si>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</si>
  <si>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</si>
  <si>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</si>
  <si>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</si>
  <si>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</si>
  <si>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</si>
  <si>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</si>
  <si>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</si>
  <si>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</si>
  <si>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</si>
  <si>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</si>
  <si>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</si>
  <si>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</si>
  <si>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</si>
  <si>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</si>
  <si>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</si>
  <si>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</si>
  <si>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</si>
  <si>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</si>
  <si>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</si>
  <si>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</si>
  <si>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</si>
  <si>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</si>
  <si>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</si>
  <si>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</si>
  <si>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</si>
  <si>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</si>
  <si>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</si>
  <si>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</si>
  <si>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</si>
  <si>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</si>
  <si>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</si>
  <si>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</si>
  <si>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</si>
  <si>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</si>
  <si>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</si>
  <si>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</si>
  <si>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</si>
  <si>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</si>
  <si>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</si>
  <si>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</si>
  <si>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</si>
  <si>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</si>
  <si>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</si>
  <si>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</si>
  <si>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</si>
  <si>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</si>
  <si>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</si>
  <si>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</si>
  <si>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</si>
  <si>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</si>
  <si>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</si>
  <si>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</si>
  <si>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</si>
  <si>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</si>
  <si>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</si>
  <si>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</si>
  <si>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</si>
  <si>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</si>
  <si>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</si>
  <si>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</si>
  <si>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</si>
  <si>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</si>
  <si>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</si>
  <si>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</si>
  <si>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</si>
  <si>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</si>
  <si>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</si>
  <si>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</si>
  <si>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</si>
  <si>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</si>
  <si>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</si>
  <si>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</si>
  <si>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</si>
  <si>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</si>
  <si>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</si>
  <si>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</si>
  <si>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</si>
  <si>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</si>
  <si>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</si>
  <si>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</si>
  <si>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</si>
  <si>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</si>
  <si>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</si>
  <si>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</si>
  <si>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</si>
  <si>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</si>
  <si>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</si>
  <si>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</si>
  <si>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</si>
  <si>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</si>
  <si>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</si>
  <si>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</si>
  <si>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</si>
  <si>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</si>
  <si>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</si>
  <si>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</si>
  <si>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</si>
  <si>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</si>
  <si>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</si>
  <si>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</si>
  <si>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</si>
  <si>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</si>
  <si>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</si>
  <si>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</si>
  <si>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</si>
  <si>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</si>
  <si>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</si>
  <si>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</si>
  <si>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</si>
  <si>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</si>
  <si>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</si>
  <si>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</si>
  <si>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</si>
  <si>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</si>
  <si>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</si>
  <si>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</si>
  <si>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</si>
  <si>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</si>
  <si>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</si>
  <si>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</si>
  <si>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</si>
  <si>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</si>
  <si>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</si>
  <si>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</si>
  <si>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</si>
  <si>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</si>
  <si>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</si>
  <si>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</si>
  <si>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</si>
  <si>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</si>
  <si>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</si>
  <si>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</si>
  <si>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</si>
  <si>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</si>
  <si>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</si>
  <si>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</si>
  <si>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</si>
  <si>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</si>
  <si>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</si>
  <si>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</si>
  <si>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</si>
  <si>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</si>
  <si>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</si>
  <si>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</si>
  <si>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</si>
  <si>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</si>
  <si>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</si>
  <si>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</si>
  <si>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</si>
  <si>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</si>
  <si>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</si>
  <si>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</si>
  <si>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</si>
  <si>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</si>
  <si>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</si>
  <si>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</si>
  <si>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</si>
  <si>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</si>
  <si>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</si>
  <si>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</si>
  <si>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</si>
  <si>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</si>
  <si>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</si>
  <si>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</si>
  <si>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</si>
  <si>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</si>
  <si>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</si>
  <si>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</si>
  <si>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</si>
  <si>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</si>
  <si>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</si>
  <si>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</si>
  <si>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</si>
  <si>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</si>
  <si>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</si>
  <si>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</si>
  <si>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</si>
  <si>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</si>
  <si>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</si>
  <si>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</si>
  <si>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</si>
  <si>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</si>
  <si>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</si>
  <si>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</si>
  <si>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</si>
  <si>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</si>
  <si>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</si>
  <si>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</si>
  <si>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</si>
  <si>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</si>
  <si>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</si>
  <si>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</si>
  <si>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</si>
  <si>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</si>
  <si>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</si>
  <si>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</si>
  <si>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</si>
  <si>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</si>
  <si>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</si>
  <si>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</si>
  <si>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</si>
  <si>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</si>
  <si>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</si>
  <si>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</si>
  <si>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</si>
  <si>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</si>
  <si>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</si>
  <si>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</si>
  <si>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</si>
  <si>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</si>
  <si>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</si>
  <si>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</si>
  <si>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</si>
  <si>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</si>
  <si>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</si>
  <si>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</si>
  <si>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</si>
  <si>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</si>
  <si>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</si>
  <si>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</si>
  <si>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</si>
  <si>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</si>
  <si>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</si>
  <si>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</si>
  <si>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</si>
  <si>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</si>
  <si>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</si>
  <si>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</si>
  <si>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</si>
  <si>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</si>
  <si>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</si>
  <si>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</si>
  <si>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</si>
  <si>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</si>
  <si>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</si>
  <si>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</si>
  <si>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</si>
  <si>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</si>
  <si>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</si>
  <si>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</si>
  <si>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</si>
  <si>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</si>
  <si>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</si>
  <si>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</si>
  <si>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</si>
  <si>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</si>
  <si>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</si>
  <si>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</si>
  <si>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</si>
  <si>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</si>
  <si>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</si>
  <si>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</si>
  <si>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</si>
  <si>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</si>
  <si>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</si>
  <si>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</si>
  <si>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</si>
  <si>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</si>
  <si>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</si>
  <si>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</si>
  <si>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</si>
  <si>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</si>
  <si>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</si>
  <si>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</si>
  <si>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</si>
  <si>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</si>
  <si>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</si>
  <si>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</si>
  <si>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</si>
  <si>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</si>
  <si>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</si>
  <si>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</si>
  <si>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</si>
  <si>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</si>
  <si>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</si>
  <si>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</si>
  <si>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</si>
  <si>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</si>
  <si>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</si>
  <si>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</si>
  <si>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</si>
  <si>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</si>
  <si>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</si>
  <si>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</si>
  <si>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</si>
  <si>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</si>
  <si>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</si>
  <si>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</si>
  <si>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</si>
  <si>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</si>
  <si>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</si>
  <si>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</si>
  <si>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</si>
  <si>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</si>
  <si>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</si>
  <si>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</si>
  <si>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</si>
  <si>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</si>
  <si>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</si>
  <si>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</si>
  <si>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</si>
  <si>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</si>
  <si>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</si>
  <si>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</si>
  <si>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</si>
  <si>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</si>
  <si>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</si>
  <si>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</si>
  <si>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</si>
  <si>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</si>
  <si>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</si>
  <si>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</si>
  <si>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</si>
  <si>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</si>
  <si>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</si>
  <si>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</si>
  <si>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</si>
  <si>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</si>
  <si>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</si>
  <si>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</si>
  <si>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</si>
  <si>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</si>
  <si>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</si>
  <si>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</si>
  <si>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</si>
  <si>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</si>
  <si>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</si>
  <si>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</si>
  <si>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</si>
  <si>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</si>
  <si>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</si>
  <si>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</si>
  <si>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</si>
  <si>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</si>
  <si>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</si>
  <si>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</si>
  <si>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</si>
  <si>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</si>
  <si>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</si>
  <si>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</si>
  <si>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</si>
  <si>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</si>
  <si>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</si>
  <si>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</si>
  <si>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</si>
  <si>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</si>
  <si>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</si>
  <si>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</si>
  <si>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</si>
  <si>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</si>
  <si>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</si>
  <si>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</si>
  <si>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</si>
  <si>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</si>
  <si>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</si>
  <si>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</si>
  <si>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</si>
  <si>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</si>
  <si>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</si>
  <si>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</si>
  <si>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</si>
  <si>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</si>
  <si>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</si>
  <si>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</si>
  <si>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</si>
  <si>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</si>
  <si>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</si>
  <si>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</si>
  <si>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</si>
  <si>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</si>
  <si>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</si>
  <si>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</si>
  <si>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</si>
  <si>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</si>
  <si>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</si>
  <si>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</si>
  <si>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</si>
  <si>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</si>
  <si>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</si>
  <si>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</si>
  <si>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</si>
  <si>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</si>
  <si>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</si>
  <si>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</si>
  <si>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</si>
  <si>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</si>
  <si>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</si>
  <si>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</si>
  <si>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</si>
  <si>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</si>
  <si>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</si>
  <si>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</si>
  <si>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</si>
  <si>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</si>
  <si>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</si>
  <si>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</si>
  <si>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</si>
  <si>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</si>
  <si>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</si>
  <si>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</si>
  <si>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</si>
  <si>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</si>
  <si>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</si>
  <si>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</si>
  <si>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</si>
  <si>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</si>
  <si>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</si>
  <si>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</si>
  <si>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</si>
  <si>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</si>
  <si>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</si>
  <si>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</si>
  <si>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</si>
  <si>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</si>
  <si>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</si>
  <si>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</si>
  <si>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</si>
  <si>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</si>
  <si>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</si>
  <si>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</si>
  <si>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</si>
  <si>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</si>
  <si>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</si>
  <si>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</si>
  <si>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</si>
  <si>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</si>
  <si>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</si>
  <si>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</si>
  <si>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</si>
  <si>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</si>
  <si>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</si>
  <si>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</si>
  <si>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</si>
  <si>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</si>
  <si>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</si>
  <si>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</si>
  <si>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</si>
  <si>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</si>
  <si>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</si>
  <si>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</si>
  <si>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</si>
  <si>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</si>
  <si>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</si>
  <si>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</si>
  <si>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</si>
  <si>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</si>
  <si>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</si>
  <si>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</si>
  <si>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</si>
  <si>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</si>
  <si>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</si>
  <si>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</si>
  <si>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</si>
  <si>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</si>
  <si>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</si>
  <si>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</si>
  <si>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</si>
  <si>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</si>
  <si>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</si>
  <si>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</si>
  <si>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</si>
  <si>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</si>
  <si>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</si>
  <si>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</si>
  <si>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</si>
  <si>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</si>
  <si>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</si>
  <si>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</si>
  <si>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</si>
  <si>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</si>
  <si>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</si>
  <si>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</si>
  <si>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</si>
  <si>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</si>
  <si>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</si>
  <si>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</si>
  <si>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</si>
  <si>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</si>
  <si>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</si>
  <si>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</si>
  <si>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</si>
  <si>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</si>
  <si>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</si>
  <si>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</si>
  <si>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</si>
  <si>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</si>
  <si>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</si>
  <si>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</si>
  <si>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</si>
  <si>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</si>
  <si>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</si>
  <si>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</si>
  <si>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</si>
  <si>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</si>
  <si>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</si>
  <si>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</si>
  <si>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</si>
  <si>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</si>
  <si>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</si>
  <si>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</si>
  <si>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</si>
  <si>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</si>
  <si>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</si>
  <si>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</si>
  <si>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</si>
  <si>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</si>
  <si>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</si>
  <si>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</si>
  <si>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</si>
  <si>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</si>
  <si>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</si>
  <si>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</si>
  <si>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</si>
  <si>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</si>
  <si>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</si>
  <si>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</si>
  <si>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</si>
  <si>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</si>
  <si>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</si>
  <si>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</si>
  <si>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</si>
  <si>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</si>
  <si>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</si>
  <si>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</si>
  <si>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</si>
  <si>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</si>
  <si>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</si>
  <si>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</si>
  <si>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</si>
  <si>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</si>
  <si>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</si>
  <si>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</si>
  <si>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</si>
  <si>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</si>
  <si>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</si>
  <si>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</si>
  <si>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</si>
  <si>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</si>
  <si>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</si>
  <si>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</si>
  <si>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</si>
  <si>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</si>
  <si>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</si>
  <si>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</si>
  <si>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</si>
  <si>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</si>
  <si>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</si>
  <si>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</si>
  <si>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</si>
  <si>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</si>
  <si>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</si>
  <si>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</si>
  <si>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</si>
  <si>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</si>
  <si>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</si>
  <si>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</si>
  <si>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</si>
  <si>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</si>
  <si>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</si>
  <si>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</si>
  <si>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</si>
  <si>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</si>
  <si>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</si>
  <si>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</si>
  <si>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</si>
  <si>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</si>
  <si>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</si>
  <si>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</si>
  <si>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</si>
  <si>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</si>
  <si>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</si>
  <si>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</si>
  <si>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</si>
  <si>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</si>
  <si>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</si>
  <si>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</si>
  <si>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</si>
  <si>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</si>
  <si>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</si>
  <si>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</si>
  <si>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</si>
  <si>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</si>
  <si>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</si>
  <si>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</si>
  <si>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</si>
  <si>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</si>
  <si>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</si>
  <si>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</si>
  <si>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</si>
  <si>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</si>
  <si>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</si>
  <si>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</si>
  <si>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</si>
  <si>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</si>
  <si>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</si>
  <si>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</si>
  <si>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</si>
  <si>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</si>
  <si>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</si>
  <si>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</si>
  <si>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</si>
  <si>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</si>
  <si>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</si>
  <si>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</si>
  <si>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</si>
  <si>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</si>
  <si>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</si>
  <si>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</si>
  <si>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</si>
  <si>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</si>
  <si>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</si>
  <si>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</si>
  <si>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</si>
  <si>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</si>
  <si>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</si>
  <si>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</si>
  <si>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</si>
  <si>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</si>
  <si>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</si>
  <si>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</si>
  <si>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</si>
  <si>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</si>
  <si>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</si>
  <si>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</si>
  <si>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</si>
  <si>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</si>
  <si>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</si>
  <si>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</si>
  <si>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</si>
  <si>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</si>
  <si>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</si>
  <si>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</si>
  <si>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</si>
  <si>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</si>
  <si>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</si>
  <si>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</si>
  <si>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</si>
  <si>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</si>
  <si>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</si>
  <si>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</si>
  <si>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</si>
  <si>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</si>
  <si>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</si>
  <si>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</si>
  <si>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</si>
  <si>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</si>
  <si>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</si>
  <si>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</si>
  <si>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</si>
  <si>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</si>
  <si>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</si>
  <si>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</si>
  <si>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</si>
  <si>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</si>
  <si>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</si>
  <si>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</si>
  <si>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</si>
  <si>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</si>
  <si>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</si>
  <si>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</si>
  <si>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</si>
  <si>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</si>
  <si>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</si>
  <si>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</si>
  <si>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</si>
  <si>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</si>
  <si>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</si>
  <si>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</si>
  <si>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</si>
  <si>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</si>
  <si>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</si>
  <si>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</si>
  <si>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</si>
  <si>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</si>
  <si>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</si>
  <si>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</si>
  <si>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</si>
  <si>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</si>
  <si>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</si>
  <si>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</si>
  <si>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</si>
  <si>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</si>
  <si>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</si>
  <si>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</si>
  <si>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</si>
  <si>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</si>
  <si>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</si>
  <si>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</si>
  <si>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</si>
  <si>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</si>
  <si>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</si>
  <si>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</si>
  <si>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</si>
  <si>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</si>
  <si>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</si>
  <si>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</si>
  <si>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</si>
  <si>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</si>
  <si>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</si>
  <si>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</si>
  <si>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</si>
  <si>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</si>
  <si>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</si>
  <si>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</si>
  <si>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</si>
  <si>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</si>
  <si>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</si>
  <si>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</si>
  <si>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</si>
  <si>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</si>
  <si>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</si>
  <si>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</si>
  <si>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</si>
  <si>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</si>
  <si>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</si>
  <si>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</si>
  <si>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</si>
  <si>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</si>
  <si>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</si>
  <si>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</si>
  <si>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</si>
  <si>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</si>
  <si>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</si>
  <si>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</si>
  <si>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</si>
  <si>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</si>
  <si>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</si>
  <si>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</si>
  <si>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</si>
  <si>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</si>
  <si>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</si>
  <si>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</si>
  <si>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</si>
  <si>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</si>
  <si>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</si>
  <si>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</si>
  <si>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</si>
  <si>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</si>
  <si>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</si>
  <si>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</si>
  <si>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</si>
  <si>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</si>
  <si>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</si>
  <si>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</si>
  <si>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</si>
  <si>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</si>
  <si>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</si>
  <si>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</si>
  <si>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</si>
  <si>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</si>
  <si>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</si>
  <si>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</si>
  <si>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</si>
  <si>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</si>
  <si>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</si>
  <si>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</si>
  <si>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</si>
  <si>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</si>
  <si>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</si>
  <si>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</si>
  <si>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</si>
  <si>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</si>
  <si>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</si>
  <si>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</si>
  <si>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</si>
  <si>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</si>
  <si>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</si>
  <si>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</si>
  <si>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</si>
  <si>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</si>
  <si>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</si>
  <si>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</si>
  <si>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</si>
  <si>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</si>
  <si>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</si>
  <si>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</si>
  <si>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</si>
  <si>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</si>
  <si>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</si>
  <si>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</si>
  <si>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</si>
  <si>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</si>
  <si>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</si>
  <si>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</si>
  <si>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</si>
  <si>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</si>
  <si>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</si>
  <si>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</si>
  <si>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</si>
  <si>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</si>
  <si>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</si>
  <si>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</si>
  <si>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</si>
  <si>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</si>
  <si>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</si>
  <si>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</si>
  <si>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</si>
  <si>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</si>
  <si>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</si>
  <si>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</si>
  <si>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</si>
  <si>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</si>
  <si>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</si>
  <si>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</si>
  <si>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</si>
  <si>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</si>
  <si>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</si>
  <si>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</si>
  <si>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</si>
  <si>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</si>
  <si>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</si>
  <si>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</si>
  <si>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</si>
  <si>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</si>
  <si>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</si>
  <si>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</si>
  <si>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</si>
  <si>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</si>
  <si>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</si>
  <si>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</si>
  <si>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</si>
  <si>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</si>
  <si>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</si>
  <si>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</si>
  <si>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</si>
  <si>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</si>
  <si>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</si>
  <si>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</si>
  <si>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</si>
  <si>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</si>
  <si>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</si>
  <si>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</si>
  <si>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</si>
  <si>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</si>
  <si>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</si>
  <si>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</si>
  <si>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</si>
  <si>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</si>
  <si>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</si>
  <si>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</si>
  <si>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</si>
  <si>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</si>
  <si>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</si>
  <si>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</si>
  <si>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</si>
  <si>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</si>
  <si>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</si>
  <si>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</si>
  <si>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</si>
  <si>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</si>
  <si>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</si>
  <si>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</si>
  <si>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</si>
  <si>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</si>
  <si>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</si>
  <si>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</si>
  <si>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</si>
  <si>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</si>
  <si>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</si>
  <si>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</si>
  <si>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</si>
  <si>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</si>
  <si>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</si>
  <si>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</si>
  <si>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</si>
  <si>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</si>
  <si>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</si>
  <si>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</si>
  <si>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</si>
  <si>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</si>
  <si>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</si>
  <si>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</si>
  <si>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</si>
  <si>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</si>
  <si>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</si>
  <si>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</si>
  <si>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</si>
  <si>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</si>
  <si>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</si>
  <si>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</si>
  <si>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</si>
  <si>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</si>
  <si>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</si>
  <si>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</si>
  <si>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</si>
  <si>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</si>
  <si>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</si>
  <si>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</si>
  <si>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</si>
  <si>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</si>
  <si>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</si>
  <si>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</si>
  <si>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</si>
  <si>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</si>
  <si>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</si>
  <si>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</si>
  <si>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</si>
  <si>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</si>
  <si>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</si>
  <si>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</si>
  <si>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</si>
  <si>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</si>
  <si>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</si>
  <si>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</si>
  <si>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</si>
  <si>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</si>
  <si>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</si>
  <si>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</si>
  <si>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</si>
  <si>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</si>
  <si>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</si>
  <si>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</si>
  <si>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</si>
  <si>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</si>
  <si>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</si>
  <si>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</si>
  <si>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</si>
  <si>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</si>
  <si>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</si>
  <si>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</si>
  <si>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</si>
  <si>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</si>
  <si>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</si>
  <si>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</si>
  <si>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</si>
  <si>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</si>
  <si>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</si>
  <si>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</si>
  <si>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</si>
  <si>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</si>
  <si>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</si>
  <si>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</si>
  <si>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</si>
  <si>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</si>
  <si>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</si>
  <si>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</si>
  <si>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</si>
  <si>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</si>
  <si>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</si>
  <si>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</si>
  <si>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</si>
  <si>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</si>
  <si>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</si>
  <si>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</si>
  <si>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</si>
  <si>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</si>
  <si>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</si>
  <si>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</si>
  <si>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</si>
  <si>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</si>
  <si>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</si>
  <si>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</si>
  <si>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</si>
  <si>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</si>
  <si>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</si>
  <si>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</si>
  <si>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</si>
  <si>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</si>
  <si>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</si>
  <si>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</si>
  <si>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</si>
  <si>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</si>
  <si>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</si>
  <si>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</si>
  <si>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</si>
  <si>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</si>
  <si>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</si>
  <si>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</si>
  <si>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</si>
  <si>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</si>
  <si>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</si>
  <si>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</si>
  <si>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</si>
  <si>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</si>
  <si>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</si>
  <si>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</si>
  <si>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</si>
  <si>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</si>
  <si>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</si>
  <si>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</si>
  <si>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</si>
  <si>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</si>
  <si>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</si>
  <si>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</si>
  <si>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</si>
  <si>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</si>
  <si>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</si>
  <si>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</si>
  <si>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</si>
  <si>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</si>
  <si>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</si>
  <si>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</si>
  <si>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</si>
  <si>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</si>
  <si>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</si>
  <si>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</si>
  <si>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</si>
  <si>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</si>
  <si>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</si>
  <si>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</si>
  <si>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</si>
  <si>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</si>
  <si>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</si>
  <si>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</si>
  <si>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</si>
  <si>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</si>
  <si>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</si>
  <si>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</si>
  <si>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</si>
  <si>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</si>
  <si>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</si>
  <si>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</si>
  <si>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</si>
  <si>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</si>
  <si>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</si>
  <si>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</si>
  <si>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</si>
  <si>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</si>
  <si>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</si>
  <si>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</si>
  <si>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</si>
  <si>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</si>
  <si>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</si>
  <si>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</si>
  <si>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</si>
  <si>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</si>
  <si>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</si>
  <si>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</si>
  <si>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</si>
  <si>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</si>
  <si>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</si>
  <si>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</si>
  <si>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</si>
  <si>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</si>
  <si>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</si>
  <si>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</si>
  <si>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</si>
  <si>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</si>
  <si>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</si>
  <si>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</si>
  <si>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</si>
  <si>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</si>
  <si>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</si>
  <si>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</si>
  <si>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</si>
  <si>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</si>
  <si>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</si>
  <si>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</si>
  <si>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</si>
  <si>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</si>
  <si>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</si>
  <si>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</si>
  <si>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</si>
  <si>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</si>
  <si>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</si>
  <si>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</si>
  <si>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</si>
  <si>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</si>
  <si>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</si>
  <si>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</si>
  <si>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</si>
  <si>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</si>
  <si>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</si>
  <si>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</si>
  <si>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</si>
  <si>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</si>
  <si>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</si>
  <si>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</si>
  <si>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</si>
  <si>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</si>
  <si>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</si>
  <si>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</si>
  <si>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</si>
  <si>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</si>
  <si>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</si>
  <si>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</si>
  <si>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</si>
  <si>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</si>
  <si>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</si>
  <si>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</si>
  <si>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</si>
  <si>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</si>
  <si>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</si>
  <si>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</si>
  <si>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</si>
  <si>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</si>
  <si>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</si>
  <si>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</si>
  <si>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</si>
  <si>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</si>
  <si>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</si>
  <si>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</si>
  <si>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</si>
  <si>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</si>
  <si>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</si>
  <si>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</si>
  <si>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</si>
  <si>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</si>
  <si>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</si>
  <si>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</si>
  <si>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</si>
  <si>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</si>
  <si>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</si>
  <si>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</si>
  <si>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</si>
  <si>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</si>
  <si>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</si>
  <si>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</si>
  <si>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</si>
  <si>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</si>
  <si>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</si>
  <si>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</si>
  <si>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</si>
  <si>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</si>
  <si>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</si>
  <si>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</si>
  <si>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</si>
  <si>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</si>
  <si>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</si>
  <si>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</si>
  <si>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</si>
  <si>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</si>
  <si>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</si>
  <si>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</si>
  <si>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</si>
  <si>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</si>
  <si>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</si>
  <si>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</si>
  <si>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</si>
  <si>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</si>
  <si>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</si>
  <si>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</si>
  <si>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</si>
  <si>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</si>
  <si>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</si>
  <si>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</si>
  <si>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</si>
  <si>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</si>
  <si>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</si>
  <si>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</si>
  <si>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</si>
  <si>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</si>
  <si>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</si>
  <si>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</si>
  <si>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</si>
  <si>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</si>
  <si>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</si>
  <si>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</si>
  <si>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</si>
  <si>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</si>
  <si>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</si>
  <si>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</si>
  <si>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</si>
  <si>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</si>
  <si>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</si>
  <si>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</si>
  <si>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</si>
  <si>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</si>
  <si>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</si>
  <si>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</si>
  <si>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</si>
  <si>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</si>
  <si>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</si>
  <si>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</si>
  <si>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</si>
  <si>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</si>
  <si>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</si>
  <si>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</si>
  <si>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</si>
  <si>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</si>
  <si>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</si>
  <si>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</si>
  <si>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</si>
  <si>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</si>
  <si>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</si>
  <si>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</si>
  <si>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</si>
  <si>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</si>
  <si>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</si>
  <si>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</si>
  <si>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</si>
  <si>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</si>
  <si>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</si>
  <si>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</si>
  <si>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</si>
  <si>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</si>
  <si>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</si>
  <si>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</si>
  <si>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</si>
  <si>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</si>
  <si>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</si>
  <si>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</si>
  <si>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</si>
  <si>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</si>
  <si>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</si>
  <si>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</si>
  <si>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</si>
  <si>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</si>
  <si>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</si>
  <si>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</si>
  <si>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</si>
  <si>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</si>
  <si>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</si>
  <si>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</si>
  <si>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</si>
  <si>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</si>
  <si>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</si>
  <si>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</si>
  <si>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</si>
  <si>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</si>
  <si>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</si>
  <si>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</si>
  <si>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</si>
  <si>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</si>
  <si>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</si>
  <si>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</si>
  <si>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</si>
  <si>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</si>
  <si>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</si>
  <si>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</si>
  <si>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</si>
  <si>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</si>
  <si>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</si>
  <si>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</si>
  <si>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</si>
  <si>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</si>
  <si>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</si>
  <si>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</si>
  <si>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</si>
  <si>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</si>
  <si>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</si>
  <si>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</si>
  <si>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</si>
  <si>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</si>
  <si>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</si>
  <si>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</si>
  <si>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</si>
  <si>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</si>
  <si>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</si>
  <si>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</si>
  <si>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</si>
  <si>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</si>
  <si>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</si>
  <si>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</si>
  <si>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</si>
  <si>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</si>
  <si>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</si>
  <si>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</si>
  <si>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</si>
  <si>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</si>
  <si>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</si>
  <si>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</si>
  <si>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</si>
  <si>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</si>
  <si>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</si>
  <si>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</si>
  <si>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</si>
  <si>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</si>
  <si>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</si>
  <si>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</si>
  <si>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</si>
  <si>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</si>
  <si>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</si>
  <si>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</si>
  <si>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</si>
  <si>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</si>
  <si>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</si>
  <si>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</si>
  <si>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</si>
  <si>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</si>
  <si>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</si>
  <si>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</si>
  <si>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</si>
  <si>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</si>
  <si>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</si>
  <si>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</si>
  <si>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</si>
  <si>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</si>
  <si>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</si>
  <si>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</si>
  <si>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</si>
  <si>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</si>
  <si>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</si>
  <si>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</si>
  <si>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</si>
  <si>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</si>
  <si>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</si>
  <si>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</si>
  <si>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</si>
  <si>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</si>
  <si>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</si>
  <si>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</si>
  <si>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</si>
  <si>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</si>
  <si>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</si>
  <si>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</si>
  <si>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</si>
  <si>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</si>
  <si>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</si>
  <si>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</si>
  <si>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</si>
  <si>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</si>
  <si>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</si>
  <si>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</si>
  <si>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</si>
  <si>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</si>
  <si>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</si>
  <si>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</si>
  <si>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</si>
  <si>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</si>
  <si>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</si>
  <si>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</si>
  <si>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</si>
  <si>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</si>
  <si>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</si>
  <si>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</si>
  <si>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</si>
  <si>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</si>
  <si>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</si>
  <si>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</si>
  <si>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</si>
  <si>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</si>
  <si>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</si>
  <si>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</si>
  <si>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</si>
  <si>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</si>
  <si>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</si>
  <si>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</si>
  <si>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</si>
  <si>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</si>
  <si>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</si>
  <si>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</si>
  <si>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</si>
  <si>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</si>
  <si>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</si>
  <si>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</si>
  <si>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</si>
  <si>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</si>
  <si>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</si>
  <si>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</si>
  <si>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</si>
  <si>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</si>
  <si>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</si>
  <si>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</si>
  <si>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</si>
  <si>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</si>
  <si>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</si>
  <si>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</si>
  <si>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</si>
  <si>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</si>
  <si>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</si>
  <si>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</si>
  <si>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</si>
  <si>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</si>
  <si>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</si>
  <si>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</si>
  <si>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</si>
  <si>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</si>
  <si>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</si>
  <si>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</si>
  <si>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</si>
  <si>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</si>
  <si>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</si>
  <si>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</si>
  <si>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</si>
  <si>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</si>
  <si>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</si>
  <si>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</si>
  <si>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</si>
  <si>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</si>
  <si>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</si>
  <si>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</si>
  <si>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</si>
  <si>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</si>
  <si>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</si>
  <si>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</si>
  <si>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</si>
  <si>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</si>
  <si>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</si>
  <si>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</si>
  <si>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</si>
  <si>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</si>
  <si>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</si>
  <si>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</si>
  <si>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</si>
  <si>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</si>
  <si>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</si>
  <si>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</si>
  <si>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</si>
  <si>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</si>
  <si>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</si>
  <si>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</si>
  <si>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</si>
  <si>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</si>
  <si>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</si>
  <si>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</si>
  <si>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</si>
  <si>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</si>
  <si>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</si>
  <si>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</si>
  <si>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</si>
  <si>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</si>
  <si>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</si>
  <si>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</si>
  <si>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</si>
  <si>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</si>
  <si>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</si>
  <si>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</si>
  <si>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</si>
  <si>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</si>
  <si>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</si>
  <si>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</si>
  <si>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</si>
  <si>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</si>
  <si>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</si>
  <si>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</si>
  <si>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</si>
  <si>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</si>
  <si>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</si>
  <si>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</si>
  <si>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</si>
  <si>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</si>
  <si>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</si>
  <si>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</si>
  <si>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</si>
  <si>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</si>
  <si>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</si>
  <si>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</si>
  <si>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</si>
  <si>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</si>
  <si>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</si>
  <si>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</si>
  <si>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</si>
  <si>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</si>
  <si>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</si>
  <si>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</si>
  <si>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</si>
  <si>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</si>
  <si>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</si>
  <si>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</si>
  <si>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</si>
  <si>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</si>
  <si>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</si>
  <si>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</si>
  <si>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</si>
  <si>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</si>
  <si>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</si>
  <si>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</si>
  <si>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</si>
  <si>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</si>
  <si>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</si>
  <si>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</si>
  <si>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</si>
  <si>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</si>
  <si>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</si>
  <si>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</si>
  <si>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</si>
  <si>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</si>
  <si>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</si>
  <si>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</si>
  <si>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</si>
  <si>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</si>
  <si>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</si>
  <si>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</si>
  <si>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</si>
  <si>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</si>
  <si>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</si>
  <si>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</si>
  <si>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</si>
  <si>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</si>
  <si>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</si>
  <si>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</si>
  <si>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</si>
  <si>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</si>
  <si>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</si>
  <si>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</si>
  <si>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</si>
  <si>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</si>
  <si>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</si>
  <si>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</si>
  <si>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</si>
  <si>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</si>
  <si>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</si>
  <si>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</si>
  <si>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</si>
  <si>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</si>
  <si>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</si>
  <si>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</si>
  <si>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</si>
  <si>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</si>
  <si>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</si>
  <si>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</si>
  <si>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</si>
  <si>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</si>
  <si>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</si>
  <si>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</si>
  <si>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</si>
  <si>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</si>
  <si>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</si>
  <si>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</si>
  <si>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</si>
  <si>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</si>
  <si>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</si>
  <si>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</si>
  <si>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</si>
  <si>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</si>
  <si>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</si>
  <si>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</si>
  <si>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</si>
  <si>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</si>
  <si>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</si>
  <si>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</si>
  <si>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</si>
  <si>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</si>
  <si>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</si>
  <si>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</si>
  <si>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</si>
  <si>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</si>
  <si>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</si>
  <si>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</si>
  <si>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</si>
  <si>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</si>
  <si>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</si>
  <si>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</si>
  <si>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</si>
  <si>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</si>
  <si>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</si>
  <si>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</si>
  <si>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</si>
  <si>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</si>
  <si>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</si>
  <si>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</si>
  <si>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</si>
  <si>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</si>
  <si>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</si>
  <si>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</si>
  <si>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</si>
  <si>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</si>
  <si>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</si>
  <si>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</si>
  <si>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</si>
  <si>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</si>
  <si>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</si>
  <si>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</si>
  <si>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</si>
  <si>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</si>
  <si>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</si>
  <si>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</si>
  <si>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</si>
  <si>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</si>
  <si>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</si>
  <si>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</si>
  <si>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</si>
  <si>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</si>
  <si>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</si>
  <si>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</si>
  <si>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</si>
  <si>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</si>
  <si>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</si>
  <si>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</si>
  <si>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</si>
  <si>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</si>
  <si>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</si>
  <si>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</si>
  <si>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</si>
  <si>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</si>
  <si>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</si>
  <si>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</si>
  <si>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</si>
  <si>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</si>
  <si>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</si>
  <si>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</si>
  <si>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</si>
  <si>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</si>
  <si>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</si>
  <si>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</si>
  <si>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</si>
  <si>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</si>
  <si>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</si>
  <si>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</si>
  <si>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</si>
  <si>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</si>
  <si>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</si>
  <si>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</si>
  <si>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</si>
  <si>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</si>
  <si>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</si>
  <si>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</si>
  <si>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</si>
  <si>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</si>
  <si>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</si>
  <si>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</si>
  <si>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</si>
  <si>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</si>
  <si>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</si>
  <si>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</si>
  <si>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</si>
  <si>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</si>
  <si>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</si>
  <si>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</si>
  <si>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</si>
  <si>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</si>
  <si>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</si>
  <si>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</si>
  <si>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</si>
  <si>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</si>
  <si>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</si>
  <si>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</si>
  <si>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</si>
  <si>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</si>
  <si>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</si>
  <si>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</si>
  <si>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</si>
  <si>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</si>
  <si>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</si>
  <si>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</si>
  <si>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</si>
  <si>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</si>
  <si>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</si>
  <si>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</si>
  <si>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</si>
  <si>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</si>
  <si>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</si>
  <si>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</si>
  <si>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</si>
  <si>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</si>
  <si>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</si>
  <si>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</si>
  <si>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</si>
  <si>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</si>
  <si>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</si>
  <si>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</si>
  <si>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</si>
  <si>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</si>
  <si>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</si>
  <si>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</si>
  <si>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</si>
  <si>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</si>
  <si>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</si>
  <si>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</si>
  <si>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</si>
  <si>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</si>
  <si>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</si>
  <si>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</si>
  <si>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</si>
  <si>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</si>
  <si>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</si>
  <si>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</si>
  <si>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</si>
  <si>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</si>
  <si>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</si>
  <si>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</si>
  <si>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</si>
  <si>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</si>
  <si>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</si>
  <si>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</si>
  <si>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</si>
  <si>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</si>
  <si>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</si>
  <si>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</si>
  <si>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</si>
  <si>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</si>
  <si>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</si>
  <si>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</si>
  <si>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</si>
  <si>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</si>
  <si>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</si>
  <si>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</si>
  <si>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</si>
  <si>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</si>
  <si>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</si>
  <si>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</si>
  <si>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</si>
  <si>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</si>
  <si>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</si>
  <si>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</si>
  <si>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</si>
  <si>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</si>
  <si>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</si>
  <si>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</si>
  <si>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</si>
  <si>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</si>
  <si>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</si>
  <si>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</si>
  <si>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</si>
  <si>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</si>
  <si>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</si>
  <si>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</si>
  <si>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</si>
  <si>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</si>
  <si>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</si>
  <si>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</si>
  <si>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</si>
  <si>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</si>
  <si>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</si>
  <si>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</si>
  <si>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</si>
  <si>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</si>
  <si>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</si>
  <si>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</si>
  <si>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</si>
  <si>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</si>
  <si>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</si>
  <si>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</si>
  <si>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</si>
  <si>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</si>
  <si>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</si>
  <si>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</si>
  <si>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</si>
  <si>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</si>
  <si>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</si>
  <si>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</si>
  <si>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</si>
  <si>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</si>
  <si>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</si>
  <si>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</si>
  <si>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</si>
  <si>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</si>
  <si>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</si>
  <si>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</si>
  <si>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</si>
  <si>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</si>
  <si>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</si>
  <si>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</si>
  <si>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</si>
  <si>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</si>
  <si>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</si>
  <si>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</si>
  <si>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</si>
  <si>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</si>
  <si>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</si>
  <si>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</si>
  <si>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</si>
  <si>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</si>
  <si>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</si>
  <si>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</si>
  <si>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</si>
  <si>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</si>
  <si>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</si>
  <si>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</si>
  <si>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</si>
  <si>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</si>
  <si>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</si>
  <si>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</si>
  <si>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</si>
  <si>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</si>
  <si>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</si>
  <si>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</si>
  <si>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</si>
  <si>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</si>
  <si>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</si>
  <si>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</si>
  <si>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</si>
  <si>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</si>
  <si>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</si>
  <si>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</si>
  <si>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</si>
  <si>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</si>
  <si>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</si>
  <si>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</si>
  <si>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</si>
  <si>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</si>
  <si>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</si>
  <si>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</si>
  <si>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</si>
  <si>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</si>
  <si>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</si>
  <si>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</si>
  <si>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</si>
  <si>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</si>
  <si>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</si>
  <si>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</si>
  <si>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</si>
  <si>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</si>
  <si>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</si>
  <si>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</si>
  <si>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</si>
  <si>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</si>
  <si>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</si>
  <si>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</si>
  <si>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</si>
  <si>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</si>
  <si>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</si>
  <si>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</si>
  <si>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</si>
  <si>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</si>
  <si>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</si>
  <si>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</si>
  <si>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</si>
  <si>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</si>
  <si>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</si>
  <si>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</si>
  <si>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</si>
  <si>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</si>
  <si>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</si>
  <si>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</si>
  <si>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</si>
  <si>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</si>
  <si>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</si>
  <si>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</si>
  <si>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</si>
  <si>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</si>
  <si>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</si>
  <si>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</si>
  <si>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</si>
  <si>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</si>
  <si>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</si>
  <si>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</si>
  <si>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</si>
  <si>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</si>
  <si>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</si>
  <si>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</si>
  <si>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</si>
  <si>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</si>
  <si>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</si>
  <si>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</si>
  <si>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</si>
  <si>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</si>
  <si>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</si>
  <si>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</si>
  <si>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</si>
  <si>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</si>
  <si>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</si>
  <si>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</si>
  <si>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</si>
  <si>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</si>
  <si>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</si>
  <si>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</si>
  <si>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</si>
  <si>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</si>
  <si>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</si>
  <si>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</si>
  <si>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</si>
  <si>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</si>
  <si>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</si>
  <si>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</si>
  <si>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</si>
  <si>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</si>
  <si>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</si>
  <si>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</si>
  <si>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</si>
  <si>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</si>
  <si>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</si>
  <si>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</si>
  <si>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</si>
  <si>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</si>
  <si>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</si>
  <si>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</si>
  <si>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</si>
  <si>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</si>
  <si>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</si>
  <si>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</si>
  <si>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</si>
  <si>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</si>
  <si>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</si>
  <si>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</si>
  <si>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</si>
  <si>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</si>
  <si>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</si>
  <si>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</si>
  <si>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</si>
  <si>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</si>
  <si>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</si>
  <si>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</si>
  <si>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</si>
  <si>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</si>
  <si>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</si>
  <si>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</si>
  <si>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</si>
  <si>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</si>
  <si>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</si>
  <si>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</si>
  <si>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</si>
  <si>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</si>
  <si>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</si>
  <si>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</si>
  <si>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</si>
  <si>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</si>
  <si>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</si>
  <si>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</si>
  <si>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</si>
  <si>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</si>
  <si>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</si>
  <si>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</si>
  <si>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</si>
  <si>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</si>
  <si>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</si>
  <si>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</si>
  <si>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</si>
  <si>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</si>
  <si>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</si>
  <si>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</si>
  <si>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</si>
  <si>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</si>
  <si>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</si>
  <si>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</si>
  <si>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</si>
  <si>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</si>
  <si>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</si>
  <si>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</si>
  <si>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</si>
  <si>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</si>
  <si>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</si>
  <si>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</si>
  <si>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</si>
  <si>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</si>
  <si>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</si>
  <si>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</si>
  <si>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</si>
  <si>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</si>
  <si>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</si>
  <si>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</si>
  <si>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</si>
  <si>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</si>
  <si>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</si>
  <si>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</si>
  <si>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</si>
  <si>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</si>
  <si>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</si>
  <si>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</si>
  <si>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</si>
  <si>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</si>
  <si>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</si>
  <si>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</si>
  <si>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</si>
  <si>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</si>
  <si>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</si>
  <si>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</si>
  <si>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</si>
  <si>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</si>
  <si>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</si>
  <si>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</si>
  <si>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</si>
  <si>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</si>
  <si>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</si>
  <si>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</si>
  <si>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</si>
  <si>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</si>
  <si>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</si>
  <si>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</si>
  <si>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</si>
  <si>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</si>
  <si>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</si>
  <si>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</si>
  <si>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</si>
  <si>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</si>
  <si>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</si>
  <si>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</si>
  <si>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</si>
  <si>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</si>
  <si>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</si>
  <si>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</si>
  <si>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</si>
  <si>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</si>
  <si>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</si>
  <si>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</si>
  <si>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</si>
  <si>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</si>
  <si>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</si>
  <si>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</si>
  <si>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</si>
  <si>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</si>
  <si>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</si>
  <si>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</si>
  <si>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</si>
  <si>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</si>
  <si>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</si>
  <si>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</si>
  <si>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</si>
  <si>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</si>
  <si>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</si>
  <si>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</si>
  <si>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</si>
  <si>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</si>
  <si>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</si>
  <si>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</si>
  <si>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</si>
  <si>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</si>
  <si>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</si>
  <si>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</si>
  <si>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</si>
  <si>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</si>
  <si>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</si>
  <si>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</si>
  <si>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</si>
  <si>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</si>
  <si>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</si>
  <si>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</si>
  <si>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</si>
  <si>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</si>
  <si>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</si>
  <si>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</si>
  <si>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</si>
  <si>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</si>
  <si>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</si>
  <si>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</si>
  <si>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</si>
  <si>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</si>
  <si>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</si>
  <si>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</si>
  <si>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</si>
  <si>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</si>
  <si>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</si>
  <si>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</si>
  <si>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</si>
  <si>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</si>
  <si>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</si>
  <si>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</si>
  <si>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</si>
  <si>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</si>
  <si>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</si>
  <si>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</si>
  <si>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</si>
  <si>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</si>
  <si>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</si>
  <si>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</si>
  <si>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</si>
  <si>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</si>
  <si>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</si>
  <si>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</si>
  <si>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</si>
  <si>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</si>
  <si>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</si>
  <si>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</si>
  <si>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</si>
  <si>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</si>
  <si>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</si>
  <si>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</si>
  <si>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</si>
  <si>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</si>
  <si>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</si>
  <si>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</si>
  <si>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</si>
  <si>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</si>
  <si>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</si>
  <si>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</si>
  <si>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</si>
  <si>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</si>
  <si>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</si>
  <si>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</si>
  <si>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</si>
  <si>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</si>
  <si>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</si>
  <si>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</si>
  <si>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</si>
  <si>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</si>
  <si>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</si>
  <si>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</si>
  <si>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</si>
  <si>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</si>
  <si>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</si>
  <si>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</si>
  <si>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</si>
  <si>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</si>
  <si>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</si>
  <si>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</si>
  <si>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</si>
  <si>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</si>
  <si>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</si>
  <si>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</si>
  <si>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</si>
  <si>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</si>
  <si>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</si>
  <si>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</si>
  <si>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</si>
  <si>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</si>
  <si>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</si>
  <si>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</si>
  <si>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</si>
  <si>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</si>
  <si>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</si>
  <si>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</si>
  <si>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</si>
  <si>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</si>
  <si>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</si>
  <si>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</si>
  <si>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</si>
  <si>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</si>
  <si>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</si>
  <si>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</si>
  <si>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</si>
  <si>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</si>
  <si>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</si>
  <si>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</si>
  <si>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</si>
  <si>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</si>
  <si>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</si>
  <si>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</si>
  <si>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</si>
  <si>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</si>
  <si>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</si>
  <si>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</si>
  <si>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</si>
  <si>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</si>
  <si>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</si>
  <si>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</si>
  <si>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</si>
  <si>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</si>
  <si>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</si>
  <si>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</si>
  <si>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</si>
  <si>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</si>
  <si>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</si>
  <si>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</si>
  <si>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</si>
  <si>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</si>
  <si>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</si>
  <si>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</si>
  <si>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</si>
  <si>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</si>
  <si>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</si>
  <si>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</si>
  <si>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</si>
  <si>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</si>
  <si>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</si>
  <si>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</si>
  <si>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</si>
  <si>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</si>
  <si>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</si>
  <si>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</si>
  <si>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</si>
  <si>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</si>
  <si>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</si>
  <si>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</si>
  <si>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</si>
  <si>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</si>
  <si>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</si>
  <si>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</si>
  <si>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</si>
  <si>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</si>
  <si>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</si>
  <si>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</si>
  <si>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</si>
  <si>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</si>
  <si>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</si>
  <si>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</si>
  <si>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</si>
  <si>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</si>
  <si>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</si>
  <si>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</si>
  <si>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</si>
  <si>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</si>
  <si>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</si>
  <si>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</si>
  <si>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</si>
  <si>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</si>
  <si>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</si>
  <si>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</si>
  <si>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</si>
  <si>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</si>
  <si>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</si>
  <si>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</si>
  <si>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</si>
  <si>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</si>
  <si>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</si>
  <si>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</si>
  <si>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</si>
  <si>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</si>
  <si>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</si>
  <si>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</si>
  <si>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</si>
  <si>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</si>
  <si>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</si>
  <si>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</si>
  <si>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</si>
  <si>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</si>
  <si>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</si>
  <si>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</si>
  <si>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</si>
  <si>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</si>
  <si>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</si>
  <si>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</si>
  <si>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</si>
  <si>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</si>
  <si>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</si>
  <si>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</si>
  <si>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</si>
  <si>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</si>
  <si>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</si>
  <si>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</si>
  <si>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</si>
  <si>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</si>
  <si>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</si>
  <si>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</si>
  <si>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</si>
  <si>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</si>
  <si>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</si>
  <si>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</si>
  <si>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</si>
  <si>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</si>
  <si>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</si>
  <si>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</si>
  <si>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</si>
  <si>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</si>
  <si>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</si>
  <si>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</si>
  <si>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</si>
  <si>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</si>
  <si>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</si>
  <si>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</si>
  <si>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</si>
  <si>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</si>
  <si>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</si>
  <si>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</si>
  <si>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</si>
  <si>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</si>
  <si>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</si>
  <si>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</si>
  <si>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</si>
  <si>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</si>
  <si>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</si>
  <si>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</si>
  <si>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</si>
  <si>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</si>
  <si>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</si>
  <si>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</si>
  <si>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</si>
  <si>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</si>
  <si>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</si>
  <si>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</si>
  <si>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</si>
  <si>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</si>
  <si>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</si>
  <si>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</si>
  <si>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</si>
  <si>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</si>
  <si>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</si>
  <si>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</si>
  <si>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</si>
  <si>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</si>
  <si>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</si>
  <si>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</si>
  <si>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</si>
  <si>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</si>
  <si>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</si>
  <si>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</si>
  <si>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</si>
  <si>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</si>
  <si>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</si>
  <si>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</si>
  <si>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</si>
  <si>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</si>
  <si>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</si>
  <si>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</si>
  <si>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</si>
  <si>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</si>
  <si>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</si>
  <si>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</si>
  <si>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</si>
  <si>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</si>
  <si>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</si>
  <si>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</si>
  <si>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</si>
  <si>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</si>
  <si>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</si>
  <si>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</si>
  <si>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</si>
  <si>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</si>
  <si>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</si>
  <si>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</si>
  <si>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</si>
  <si>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</si>
  <si>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</si>
  <si>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</si>
  <si>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</si>
  <si>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</si>
  <si>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</si>
  <si>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</si>
  <si>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</si>
  <si>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</si>
  <si>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</si>
  <si>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</si>
  <si>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</si>
  <si>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</si>
  <si>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</si>
  <si>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</si>
  <si>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</si>
  <si>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</si>
  <si>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</si>
  <si>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</si>
  <si>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</si>
  <si>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</si>
  <si>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</si>
  <si>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</si>
  <si>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</si>
  <si>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</si>
  <si>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</si>
  <si>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</si>
  <si>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</si>
  <si>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</si>
  <si>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</si>
  <si>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</si>
  <si>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</si>
  <si>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</si>
  <si>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</si>
  <si>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</si>
  <si>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</si>
  <si>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</si>
  <si>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</si>
  <si>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</si>
  <si>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</si>
  <si>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</si>
  <si>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</si>
  <si>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</si>
  <si>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</si>
  <si>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</si>
  <si>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</si>
  <si>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</si>
  <si>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</si>
  <si>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</si>
  <si>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</si>
  <si>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</si>
  <si>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</si>
  <si>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</si>
  <si>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</si>
  <si>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</si>
  <si>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</si>
  <si>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</si>
  <si>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</si>
  <si>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</si>
  <si>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</si>
  <si>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</si>
  <si>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</si>
  <si>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</si>
  <si>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</si>
  <si>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</si>
  <si>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</si>
  <si>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</si>
  <si>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</si>
  <si>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</si>
  <si>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</si>
  <si>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</si>
  <si>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</si>
  <si>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</si>
  <si>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</si>
  <si>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</si>
  <si>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</si>
  <si>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</si>
  <si>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</si>
  <si>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</si>
  <si>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</si>
  <si>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</si>
  <si>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</si>
  <si>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</si>
  <si>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</si>
  <si>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</si>
  <si>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</si>
  <si>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</si>
  <si>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</si>
  <si>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</si>
  <si>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</si>
  <si>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</si>
  <si>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</si>
  <si>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</si>
  <si>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</si>
  <si>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</si>
  <si>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</si>
  <si>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</si>
  <si>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</si>
  <si>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</si>
  <si>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</si>
  <si>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</si>
  <si>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</si>
  <si>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</si>
  <si>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</si>
  <si>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</si>
  <si>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</si>
  <si>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</si>
  <si>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</si>
  <si>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</si>
  <si>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</si>
  <si>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</si>
  <si>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</si>
  <si>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</si>
  <si>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</si>
  <si>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</si>
  <si>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</si>
  <si>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</si>
  <si>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</si>
  <si>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</si>
  <si>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</si>
  <si>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</si>
  <si>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</si>
  <si>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</si>
  <si>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</si>
  <si>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</si>
  <si>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</si>
  <si>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</si>
  <si>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</si>
  <si>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</si>
  <si>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</si>
  <si>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</si>
  <si>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</si>
  <si>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</si>
  <si>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</si>
  <si>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</si>
  <si>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</si>
  <si>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</si>
  <si>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</si>
  <si>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</si>
  <si>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</si>
  <si>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</si>
  <si>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</si>
  <si>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</si>
  <si>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</si>
  <si>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</si>
  <si>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</si>
  <si>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</si>
  <si>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</si>
  <si>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</si>
  <si>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</si>
  <si>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</si>
  <si>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</si>
  <si>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</si>
  <si>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</si>
  <si>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</si>
  <si>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</si>
  <si>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</si>
  <si>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</si>
  <si>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</si>
  <si>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</si>
  <si>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</si>
  <si>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</si>
  <si>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</si>
  <si>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</si>
  <si>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</si>
  <si>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</si>
  <si>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</si>
  <si>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</si>
  <si>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</si>
  <si>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</si>
  <si>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</si>
  <si>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</si>
  <si>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</si>
  <si>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</si>
  <si>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</si>
  <si>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</si>
  <si>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</si>
  <si>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</si>
  <si>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</si>
  <si>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</si>
  <si>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</si>
  <si>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</si>
  <si>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</si>
  <si>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</si>
  <si>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</si>
  <si>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</si>
  <si>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</si>
  <si>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</si>
  <si>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</si>
  <si>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</si>
  <si>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</si>
  <si>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</si>
  <si>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</si>
  <si>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</si>
  <si>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</si>
  <si>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</si>
  <si>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</si>
  <si>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</si>
  <si>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</si>
  <si>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</si>
  <si>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</si>
  <si>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</si>
  <si>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</si>
  <si>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</si>
  <si>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</si>
  <si>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</si>
  <si>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</si>
  <si>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</si>
  <si>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</si>
  <si>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</si>
  <si>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</si>
  <si>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</si>
  <si>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</si>
  <si>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</si>
  <si>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</si>
  <si>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</si>
  <si>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</si>
  <si>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</si>
  <si>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</si>
  <si>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</si>
  <si>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</si>
  <si>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</si>
  <si>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</si>
  <si>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</si>
  <si>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</si>
  <si>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</si>
  <si>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</si>
  <si>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</si>
  <si>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</si>
  <si>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</si>
  <si>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</si>
  <si>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</si>
  <si>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</si>
  <si>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</si>
  <si>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</si>
  <si>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</si>
  <si>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</si>
  <si>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</si>
  <si>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</si>
  <si>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</si>
  <si>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</si>
  <si>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</si>
  <si>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</si>
  <si>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</si>
  <si>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</si>
  <si>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</si>
  <si>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</si>
  <si>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</si>
  <si>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</si>
  <si>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</si>
  <si>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</si>
  <si>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</si>
  <si>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</si>
  <si>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</si>
  <si>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</si>
  <si>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</si>
  <si>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</si>
  <si>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</si>
  <si>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</si>
  <si>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</si>
  <si>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</si>
  <si>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</si>
  <si>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</si>
  <si>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</si>
  <si>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</si>
  <si>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</si>
  <si>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</si>
  <si>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</si>
  <si>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</si>
  <si>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</si>
  <si>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</si>
  <si>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</si>
  <si>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</si>
  <si>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</si>
  <si>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</si>
  <si>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</si>
  <si>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</si>
  <si>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</si>
  <si>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</si>
  <si>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</si>
  <si>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</si>
  <si>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</si>
  <si>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</si>
  <si>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</si>
  <si>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</si>
  <si>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</si>
  <si>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</si>
  <si>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</si>
  <si>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</si>
  <si>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</si>
  <si>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</si>
  <si>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</si>
  <si>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</si>
  <si>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</si>
  <si>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</si>
  <si>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</si>
  <si>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</si>
  <si>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</si>
  <si>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</si>
  <si>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</si>
  <si>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</si>
  <si>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</si>
  <si>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</si>
  <si>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</si>
  <si>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</si>
  <si>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</si>
  <si>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</si>
  <si>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</si>
  <si>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</si>
  <si>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</si>
  <si>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</si>
  <si>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</si>
  <si>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</si>
  <si>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</si>
  <si>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</si>
  <si>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</si>
  <si>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</si>
  <si>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</si>
  <si>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</si>
  <si>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</si>
  <si>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</si>
  <si>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</si>
  <si>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</si>
  <si>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</si>
  <si>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</si>
  <si>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</si>
  <si>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</si>
  <si>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</si>
  <si>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</si>
  <si>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</si>
  <si>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</si>
  <si>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</si>
  <si>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</si>
  <si>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</si>
  <si>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</si>
  <si>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</si>
  <si>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</si>
  <si>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</si>
  <si>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</si>
  <si>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</si>
  <si>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</si>
  <si>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</si>
  <si>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</si>
  <si>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</si>
  <si>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</si>
  <si>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</si>
  <si>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</si>
  <si>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</si>
  <si>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</si>
  <si>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</si>
  <si>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</si>
  <si>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</si>
  <si>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</si>
  <si>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</si>
  <si>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</si>
  <si>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</si>
  <si>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</si>
  <si>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</si>
  <si>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</si>
  <si>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</si>
  <si>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</si>
  <si>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</si>
  <si>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</si>
  <si>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</si>
  <si>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</si>
  <si>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</si>
  <si>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</si>
  <si>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</si>
  <si>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</si>
  <si>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</si>
  <si>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</si>
  <si>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</si>
  <si>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</si>
  <si>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</si>
  <si>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</si>
  <si>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</si>
  <si>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</si>
  <si>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</si>
  <si>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</si>
  <si>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</si>
  <si>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</si>
  <si>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</si>
  <si>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</si>
  <si>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</si>
  <si>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</si>
  <si>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</si>
  <si>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</si>
  <si>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</si>
  <si>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</si>
  <si>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</si>
  <si>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</si>
  <si>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</si>
  <si>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</si>
  <si>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</si>
  <si>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</si>
  <si>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</si>
  <si>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</si>
  <si>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</si>
  <si>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</si>
  <si>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</si>
  <si>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</si>
  <si>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</si>
  <si>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</si>
  <si>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</si>
  <si>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</si>
  <si>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</si>
  <si>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</si>
  <si>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</si>
  <si>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</si>
  <si>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</si>
  <si>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</si>
  <si>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</si>
  <si>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</si>
  <si>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</si>
  <si>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</si>
  <si>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</si>
  <si>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</si>
  <si>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</si>
  <si>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</si>
  <si>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</si>
  <si>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</si>
  <si>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</si>
  <si>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</si>
  <si>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</si>
  <si>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</si>
  <si>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</si>
  <si>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</si>
  <si>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</si>
  <si>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</si>
  <si>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</si>
  <si>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</si>
  <si>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</si>
  <si>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</si>
  <si>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</si>
  <si>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</si>
  <si>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</si>
  <si>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</si>
  <si>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</si>
  <si>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</si>
  <si>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</si>
  <si>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</si>
  <si>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</si>
  <si>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</si>
  <si>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</si>
  <si>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</si>
  <si>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</si>
  <si>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</si>
  <si>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</si>
  <si>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</si>
  <si>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</si>
  <si>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</si>
  <si>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</si>
  <si>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</si>
  <si>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</si>
  <si>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</si>
  <si>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</si>
  <si>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</si>
  <si>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</si>
  <si>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</si>
  <si>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</si>
  <si>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</si>
  <si>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</si>
  <si>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</si>
  <si>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</si>
  <si>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</si>
  <si>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</si>
  <si>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</si>
  <si>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</si>
  <si>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</si>
  <si>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</si>
  <si>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</si>
  <si>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</si>
  <si>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</si>
  <si>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</si>
  <si>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</si>
  <si>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</si>
  <si>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</si>
  <si>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</si>
  <si>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</si>
  <si>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</si>
  <si>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</si>
  <si>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</si>
  <si>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</si>
  <si>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</si>
  <si>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</si>
  <si>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</si>
  <si>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</si>
  <si>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</si>
  <si>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</si>
  <si>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</si>
  <si>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</si>
  <si>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</si>
  <si>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</si>
  <si>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</si>
  <si>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</si>
  <si>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</si>
  <si>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</si>
  <si>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</si>
  <si>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</si>
  <si>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</si>
  <si>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</si>
  <si>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</si>
  <si>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</si>
  <si>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</si>
  <si>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</si>
  <si>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</si>
  <si>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</si>
  <si>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</si>
  <si>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</si>
  <si>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</si>
  <si>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</si>
  <si>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</si>
  <si>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</si>
  <si>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</si>
  <si>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</si>
  <si>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</si>
  <si>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</si>
  <si>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</si>
  <si>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</si>
  <si>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</si>
  <si>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</si>
  <si>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</si>
  <si>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</si>
  <si>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</si>
  <si>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</si>
  <si>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</si>
  <si>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</si>
  <si>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</si>
  <si>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</si>
  <si>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</si>
  <si>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</si>
  <si>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</si>
  <si>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</si>
  <si>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</si>
  <si>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</si>
  <si>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</si>
  <si>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</si>
  <si>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</si>
  <si>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</si>
  <si>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</si>
  <si>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</si>
  <si>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</si>
  <si>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</si>
  <si>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</si>
  <si>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</si>
  <si>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</si>
  <si>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</si>
  <si>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</si>
  <si>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</si>
  <si>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</si>
  <si>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</si>
  <si>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</si>
  <si>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</si>
  <si>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</si>
  <si>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</si>
  <si>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</si>
  <si>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</si>
  <si>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</si>
  <si>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</si>
  <si>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</si>
  <si>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</si>
  <si>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</si>
  <si>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</si>
  <si>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</si>
  <si>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</si>
  <si>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</si>
  <si>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</si>
  <si>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</si>
  <si>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</si>
  <si>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</si>
  <si>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</si>
  <si>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</si>
  <si>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</si>
  <si>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</si>
  <si>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</si>
  <si>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</si>
  <si>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</si>
  <si>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</si>
  <si>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</si>
  <si>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</si>
  <si>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</si>
  <si>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</si>
  <si>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</si>
  <si>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</si>
  <si>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</si>
  <si>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</si>
  <si>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</si>
  <si>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</si>
  <si>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</si>
  <si>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</si>
  <si>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</si>
  <si>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</si>
  <si>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</si>
  <si>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</si>
  <si>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</si>
  <si>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</si>
  <si>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</si>
  <si>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</si>
  <si>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</si>
  <si>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</si>
  <si>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</si>
  <si>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</si>
  <si>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</si>
  <si>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</si>
  <si>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</si>
  <si>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</si>
  <si>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</si>
  <si>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</si>
  <si>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</si>
  <si>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</si>
  <si>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</si>
  <si>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</si>
  <si>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</si>
  <si>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</si>
  <si>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</si>
  <si>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</si>
  <si>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</si>
  <si>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</si>
  <si>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</si>
  <si>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</si>
  <si>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</si>
  <si>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</si>
  <si>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</si>
  <si>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</si>
  <si>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</si>
  <si>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</si>
  <si>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</si>
  <si>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</si>
  <si>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</si>
  <si>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</si>
  <si>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</si>
  <si>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</si>
  <si>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</si>
  <si>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</si>
  <si>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</si>
  <si>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</si>
  <si>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</si>
  <si>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</si>
  <si>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</si>
  <si>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</si>
  <si>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</si>
  <si>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</si>
  <si>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</si>
  <si>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</si>
  <si>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</si>
  <si>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</si>
  <si>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</si>
  <si>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</si>
  <si>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</si>
  <si>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</si>
  <si>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</si>
  <si>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</si>
  <si>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</si>
  <si>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</si>
  <si>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</si>
  <si>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</si>
  <si>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</si>
  <si>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</si>
  <si>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</si>
  <si>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</si>
  <si>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</si>
  <si>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</si>
  <si>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</si>
  <si>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</si>
  <si>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</si>
  <si>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</si>
  <si>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</si>
  <si>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</si>
  <si>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</si>
  <si>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</si>
  <si>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</si>
  <si>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</si>
  <si>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</si>
  <si>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</si>
  <si>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</si>
  <si>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</si>
  <si>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</si>
  <si>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</si>
  <si>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</si>
  <si>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</si>
  <si>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</si>
  <si>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</si>
  <si>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</si>
  <si>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</si>
  <si>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</si>
  <si>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</si>
  <si>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</si>
  <si>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</si>
  <si>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</si>
  <si>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</si>
  <si>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</si>
  <si>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</si>
  <si>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</si>
  <si>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</si>
  <si>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</si>
  <si>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</si>
  <si>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</si>
  <si>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</si>
  <si>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</si>
  <si>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</si>
  <si>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</si>
  <si>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</si>
  <si>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</si>
  <si>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</si>
  <si>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</si>
  <si>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</si>
  <si>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</si>
  <si>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</si>
  <si>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</si>
  <si>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</si>
  <si>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</si>
  <si>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</si>
  <si>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</si>
  <si>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</si>
  <si>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</si>
  <si>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</si>
  <si>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</si>
  <si>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</si>
  <si>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</si>
  <si>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</si>
  <si>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</si>
  <si>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</si>
  <si>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</si>
  <si>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</si>
  <si>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</si>
  <si>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</si>
  <si>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</si>
  <si>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</si>
  <si>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</si>
  <si>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</si>
  <si>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</si>
  <si>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</si>
  <si>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</si>
  <si>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</si>
  <si>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</si>
  <si>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</si>
  <si>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</si>
  <si>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</si>
  <si>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</si>
  <si>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</si>
  <si>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</si>
  <si>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</si>
  <si>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</si>
  <si>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</si>
  <si>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</si>
  <si>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</si>
  <si>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</si>
  <si>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</si>
  <si>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</si>
  <si>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</si>
  <si>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</si>
  <si>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</si>
  <si>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</si>
  <si>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</si>
  <si>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</si>
  <si>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</si>
  <si>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</si>
  <si>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</si>
  <si>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</si>
  <si>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</si>
  <si>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</si>
  <si>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</si>
  <si>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</si>
  <si>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</si>
  <si>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</si>
  <si>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</si>
  <si>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</si>
  <si>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</si>
  <si>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</si>
  <si>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</si>
  <si>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</si>
  <si>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</si>
  <si>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</si>
  <si>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</si>
  <si>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</si>
  <si>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</si>
  <si>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</si>
  <si>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</si>
  <si>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</si>
  <si>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</si>
  <si>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</si>
  <si>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</si>
  <si>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</si>
  <si>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</si>
  <si>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</si>
  <si>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</si>
  <si>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</si>
  <si>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</si>
  <si>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</si>
  <si>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</si>
  <si>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</si>
  <si>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</si>
  <si>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</si>
  <si>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</si>
  <si>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</si>
  <si>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</si>
  <si>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</si>
  <si>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</si>
  <si>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</si>
  <si>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</si>
  <si>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</si>
  <si>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</si>
  <si>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</si>
  <si>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</si>
  <si>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</si>
  <si>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</si>
  <si>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</si>
  <si>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</si>
  <si>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</si>
  <si>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</si>
  <si>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</si>
  <si>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</si>
  <si>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</si>
  <si>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</si>
  <si>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</si>
  <si>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</si>
  <si>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</si>
  <si>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</si>
  <si>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</si>
  <si>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</si>
  <si>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</si>
  <si>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</si>
  <si>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</si>
  <si>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</si>
  <si>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</si>
  <si>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</si>
  <si>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</si>
  <si>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</si>
  <si>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</si>
  <si>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</si>
  <si>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</si>
  <si>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</si>
  <si>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</si>
  <si>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</si>
  <si>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</si>
  <si>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</si>
  <si>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</si>
  <si>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</si>
  <si>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</si>
  <si>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</si>
  <si>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</si>
  <si>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</si>
  <si>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</si>
  <si>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</si>
  <si>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</si>
  <si>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</si>
  <si>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</si>
  <si>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</si>
  <si>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</si>
  <si>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</si>
  <si>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</si>
  <si>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</si>
  <si>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</si>
  <si>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</si>
  <si>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</si>
  <si>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</si>
  <si>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</si>
  <si>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</si>
  <si>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</si>
  <si>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</si>
  <si>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</si>
  <si>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</si>
  <si>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</si>
  <si>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</si>
  <si>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</si>
  <si>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</si>
  <si>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</si>
  <si>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</si>
  <si>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</si>
  <si>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</si>
  <si>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</si>
  <si>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</si>
  <si>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</si>
  <si>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</si>
  <si>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</si>
  <si>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</si>
  <si>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</si>
  <si>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</si>
  <si>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</si>
  <si>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</si>
  <si>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</si>
  <si>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</si>
  <si>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</si>
  <si>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</si>
  <si>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</si>
  <si>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</si>
  <si>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</si>
  <si>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</si>
  <si>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</si>
  <si>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</si>
  <si>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</si>
  <si>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</si>
  <si>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</si>
  <si>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</si>
  <si>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</si>
  <si>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</si>
  <si>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</si>
  <si>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</si>
  <si>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</si>
  <si>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</si>
  <si>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</si>
  <si>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</si>
  <si>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</si>
  <si>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</si>
  <si>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</si>
  <si>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</si>
  <si>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</si>
  <si>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</si>
  <si>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</si>
  <si>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</si>
  <si>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</si>
  <si>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</si>
  <si>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</si>
  <si>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</si>
  <si>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</si>
  <si>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</si>
  <si>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</si>
  <si>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</si>
  <si>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</si>
  <si>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</si>
  <si>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</si>
  <si>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</si>
  <si>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</si>
  <si>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</si>
  <si>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</si>
  <si>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</si>
  <si>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</si>
  <si>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</si>
  <si>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</si>
  <si>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</si>
  <si>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</si>
  <si>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</si>
  <si>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</si>
  <si>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</si>
  <si>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</si>
  <si>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</si>
  <si>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</si>
  <si>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</si>
  <si>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</si>
  <si>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</si>
  <si>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</si>
  <si>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</si>
  <si>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</si>
  <si>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</si>
  <si>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</si>
  <si>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</si>
  <si>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</si>
  <si>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</si>
  <si>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</si>
  <si>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</si>
  <si>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</si>
  <si>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</si>
  <si>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</si>
  <si>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</si>
  <si>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</si>
  <si>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</si>
  <si>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</si>
  <si>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</si>
  <si>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</si>
  <si>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</si>
  <si>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</si>
  <si>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</si>
  <si>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</si>
  <si>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</si>
  <si>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</si>
  <si>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</si>
  <si>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</si>
  <si>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</si>
  <si>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</si>
  <si>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</si>
  <si>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</si>
  <si>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</si>
  <si>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</si>
  <si>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</si>
  <si>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</si>
  <si>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</si>
  <si>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</si>
  <si>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</si>
  <si>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</si>
  <si>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</si>
  <si>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</si>
  <si>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</si>
  <si>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</si>
  <si>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</si>
  <si>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</si>
  <si>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</si>
  <si>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</si>
  <si>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</si>
  <si>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</si>
  <si>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</si>
  <si>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</si>
  <si>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</si>
  <si>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</si>
  <si>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</si>
  <si>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</si>
  <si>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</si>
  <si>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</si>
  <si>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</si>
  <si>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</si>
  <si>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</si>
  <si>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</si>
  <si>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</si>
  <si>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</si>
  <si>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</si>
  <si>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</si>
  <si>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</si>
  <si>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</si>
  <si>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</si>
  <si>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</si>
  <si>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</si>
  <si>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</si>
  <si>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</si>
  <si>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</si>
  <si>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</si>
  <si>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</si>
  <si>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</si>
  <si>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</si>
  <si>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</si>
  <si>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</si>
  <si>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</si>
  <si>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</si>
  <si>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</si>
  <si>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</si>
  <si>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</si>
  <si>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</si>
  <si>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</si>
  <si>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</si>
  <si>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</si>
  <si>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</si>
  <si>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</si>
  <si>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</si>
  <si>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</si>
  <si>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</si>
  <si>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</si>
  <si>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</si>
  <si>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</si>
  <si>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</si>
  <si>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</si>
  <si>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</si>
  <si>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</si>
  <si>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</si>
  <si>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</si>
  <si>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</si>
  <si>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</si>
  <si>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</si>
  <si>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</si>
  <si>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</si>
  <si>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</si>
  <si>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</si>
  <si>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</si>
  <si>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</si>
  <si>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</si>
  <si>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</si>
  <si>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</si>
  <si>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</si>
  <si>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</si>
  <si>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</si>
  <si>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</si>
  <si>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</si>
  <si>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</si>
  <si>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</si>
  <si>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</si>
  <si>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</si>
  <si>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</si>
  <si>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</si>
  <si>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</si>
  <si>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</si>
  <si>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</si>
  <si>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</si>
  <si>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</si>
  <si>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</si>
  <si>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</si>
  <si>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</si>
  <si>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</si>
  <si>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</si>
  <si>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</si>
  <si>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</si>
  <si>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</si>
  <si>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</si>
  <si>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</si>
  <si>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</si>
  <si>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</si>
  <si>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</si>
  <si>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</si>
  <si>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</si>
  <si>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</si>
  <si>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</si>
  <si>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</si>
  <si>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</si>
  <si>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</si>
  <si>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</si>
  <si>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</si>
  <si>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</si>
  <si>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</si>
  <si>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</si>
  <si>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</si>
  <si>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</si>
  <si>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</si>
  <si>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</si>
  <si>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</si>
  <si>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</si>
  <si>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</si>
  <si>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</si>
  <si>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</si>
  <si>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</si>
  <si>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</si>
  <si>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</si>
  <si>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</si>
  <si>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</si>
  <si>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</si>
  <si>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</si>
  <si>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</si>
  <si>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</si>
  <si>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</si>
  <si>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</si>
  <si>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</si>
  <si>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</si>
  <si>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</si>
  <si>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</si>
  <si>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</si>
  <si>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</si>
  <si>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</si>
  <si>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</si>
  <si>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</si>
  <si>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</si>
  <si>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</si>
  <si>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</si>
  <si>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</si>
  <si>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</si>
  <si>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</si>
  <si>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</si>
  <si>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</si>
  <si>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</si>
  <si>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</si>
  <si>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</si>
  <si>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</si>
  <si>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</si>
  <si>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</si>
  <si>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</si>
  <si>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</si>
  <si>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</si>
  <si>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</si>
  <si>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</si>
  <si>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</si>
  <si>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</si>
  <si>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</si>
  <si>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</si>
  <si>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</si>
  <si>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</si>
  <si>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</si>
  <si>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</si>
  <si>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</si>
  <si>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</si>
  <si>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</si>
  <si>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</si>
  <si>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</si>
  <si>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</si>
  <si>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</si>
  <si>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</si>
  <si>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</si>
  <si>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</si>
  <si>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</si>
  <si>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</si>
  <si>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</si>
  <si>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</si>
  <si>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</si>
  <si>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</si>
  <si>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</si>
  <si>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</si>
  <si>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</si>
  <si>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</si>
  <si>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</si>
  <si>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</si>
  <si>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</si>
  <si>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</si>
  <si>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</si>
  <si>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</si>
  <si>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</si>
  <si>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</si>
  <si>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</si>
  <si>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</si>
  <si>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</si>
  <si>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</si>
  <si>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</si>
  <si>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</si>
  <si>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</si>
  <si>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</si>
  <si>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</si>
  <si>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</si>
  <si>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</si>
  <si>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</si>
  <si>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</si>
  <si>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</si>
  <si>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</si>
  <si>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</si>
  <si>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</si>
  <si>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</si>
  <si>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</si>
  <si>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</si>
  <si>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</si>
  <si>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</si>
  <si>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</si>
  <si>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</si>
  <si>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</si>
  <si>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</si>
  <si>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</si>
  <si>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</si>
  <si>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</si>
  <si>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</si>
  <si>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</si>
  <si>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</si>
  <si>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</si>
  <si>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</si>
  <si>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</si>
  <si>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</si>
  <si>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</si>
  <si>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</si>
  <si>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</si>
  <si>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</si>
  <si>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</si>
  <si>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</si>
  <si>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</si>
  <si>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</si>
  <si>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</si>
  <si>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</si>
  <si>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</si>
  <si>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</si>
  <si>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</si>
  <si>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</si>
  <si>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</si>
  <si>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</si>
  <si>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</si>
  <si>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</si>
  <si>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</si>
  <si>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</si>
  <si>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</si>
  <si>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</si>
  <si>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</si>
  <si>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</si>
  <si>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</si>
  <si>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</si>
  <si>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</si>
  <si>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</si>
  <si>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</si>
  <si>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</si>
  <si>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</si>
  <si>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</si>
  <si>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</si>
  <si>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</si>
  <si>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</si>
  <si>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</si>
  <si>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</si>
  <si>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</si>
  <si>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</si>
  <si>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</si>
  <si>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</si>
  <si>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</si>
  <si>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</si>
  <si>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</si>
  <si>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</si>
  <si>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</si>
  <si>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</si>
  <si>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</si>
  <si>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</si>
  <si>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</si>
  <si>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</si>
  <si>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</si>
  <si>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</si>
  <si>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</si>
  <si>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</si>
  <si>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</si>
  <si>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</si>
  <si>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</si>
  <si>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</si>
  <si>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</si>
  <si>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</si>
  <si>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</si>
  <si>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</si>
  <si>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</si>
  <si>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</si>
  <si>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</si>
  <si>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</si>
  <si>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</si>
  <si>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</si>
  <si>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</si>
  <si>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</si>
  <si>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</si>
  <si>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</si>
  <si>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</si>
  <si>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</si>
  <si>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</si>
  <si>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</si>
  <si>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</si>
  <si>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</si>
  <si>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</si>
  <si>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</si>
  <si>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</si>
  <si>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</si>
  <si>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</si>
  <si>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</si>
  <si>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</si>
  <si>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</si>
  <si>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</si>
  <si>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</si>
  <si>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</si>
  <si>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</si>
  <si>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</si>
  <si>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</si>
  <si>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</si>
  <si>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</si>
  <si>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</si>
  <si>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</si>
  <si>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</si>
  <si>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</si>
  <si>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</si>
  <si>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</si>
  <si>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</si>
  <si>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</si>
  <si>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</si>
  <si>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</si>
  <si>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</si>
  <si>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</si>
  <si>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</si>
  <si>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</si>
  <si>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</si>
  <si>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</si>
  <si>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</si>
  <si>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</si>
  <si>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</si>
  <si>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</si>
  <si>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</si>
  <si>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</si>
  <si>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</si>
  <si>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</si>
  <si>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</si>
  <si>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</si>
  <si>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</si>
  <si>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</si>
  <si>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</si>
  <si>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</si>
  <si>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</si>
  <si>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</si>
  <si>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</si>
  <si>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</si>
  <si>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</si>
  <si>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</si>
  <si>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</si>
  <si>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</si>
  <si>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</si>
  <si>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</si>
  <si>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</si>
  <si>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</si>
  <si>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</si>
  <si>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</si>
  <si>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</si>
  <si>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</si>
  <si>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</si>
  <si>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</si>
  <si>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</si>
  <si>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</si>
  <si>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</si>
  <si>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</si>
  <si>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</si>
  <si>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</si>
  <si>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</si>
  <si>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</si>
  <si>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</si>
  <si>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</si>
  <si>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</si>
  <si>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</si>
  <si>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</si>
  <si>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</si>
  <si>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</si>
  <si>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</si>
  <si>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</si>
  <si>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</si>
  <si>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</si>
  <si>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</si>
  <si>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</si>
  <si>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</si>
  <si>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</si>
  <si>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</si>
  <si>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</si>
  <si>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</si>
  <si>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</si>
  <si>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</si>
  <si>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</si>
  <si>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</si>
  <si>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</si>
  <si>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</si>
  <si>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</si>
  <si>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</si>
  <si>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</si>
  <si>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</si>
  <si>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</si>
  <si>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</si>
  <si>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</si>
  <si>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</si>
  <si>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</si>
  <si>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</si>
  <si>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</si>
  <si>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</si>
  <si>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</si>
  <si>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</si>
  <si>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</si>
  <si>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</si>
  <si>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</si>
  <si>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</si>
  <si>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</si>
  <si>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</si>
  <si>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</si>
  <si>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</si>
  <si>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</si>
  <si>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</si>
  <si>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</si>
  <si>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</si>
  <si>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</si>
  <si>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</si>
  <si>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</si>
  <si>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</si>
  <si>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</si>
  <si>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</si>
  <si>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</si>
  <si>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</si>
  <si>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</si>
  <si>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</si>
  <si>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</si>
  <si>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</si>
  <si>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</si>
  <si>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</si>
  <si>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</si>
  <si>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</si>
  <si>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</si>
  <si>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</si>
  <si>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</si>
  <si>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</si>
  <si>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</si>
  <si>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</si>
  <si>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</si>
  <si>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</si>
  <si>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</si>
  <si>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</si>
  <si>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</si>
  <si>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</si>
  <si>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</si>
  <si>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</si>
  <si>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</si>
  <si>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</si>
  <si>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</si>
  <si>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</si>
  <si>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</si>
  <si>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</si>
  <si>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</si>
  <si>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</si>
  <si>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</si>
  <si>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</si>
  <si>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</si>
  <si>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</si>
  <si>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</si>
  <si>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</si>
  <si>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</si>
  <si>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</si>
  <si>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</si>
  <si>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</si>
  <si>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</si>
  <si>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</si>
  <si>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</si>
  <si>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</si>
  <si>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</si>
  <si>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</si>
  <si>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</si>
  <si>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</si>
  <si>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</si>
  <si>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</si>
  <si>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</si>
  <si>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</si>
  <si>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</si>
  <si>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</si>
  <si>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</si>
  <si>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</si>
  <si>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</si>
  <si>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</si>
  <si>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</si>
  <si>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</si>
  <si>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</si>
  <si>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</si>
  <si>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</si>
  <si>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</si>
  <si>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</si>
  <si>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</si>
  <si>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</si>
  <si>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</si>
  <si>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</si>
  <si>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</si>
  <si>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</si>
  <si>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</si>
  <si>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</si>
  <si>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</si>
  <si>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</si>
  <si>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</si>
  <si>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</si>
  <si>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</si>
  <si>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</si>
  <si>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</si>
  <si>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</si>
  <si>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</si>
  <si>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</si>
  <si>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</si>
  <si>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</si>
  <si>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</si>
  <si>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</si>
  <si>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</si>
  <si>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</si>
  <si>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</si>
  <si>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</si>
  <si>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</si>
  <si>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</si>
  <si>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</si>
  <si>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</si>
  <si>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</si>
  <si>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</si>
  <si>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</si>
  <si>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</si>
  <si>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</si>
  <si>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</si>
  <si>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</si>
  <si>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</si>
  <si>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</si>
  <si>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</si>
  <si>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</si>
  <si>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</si>
  <si>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</si>
  <si>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</si>
  <si>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</si>
  <si>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</si>
  <si>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</si>
  <si>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</si>
  <si>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</si>
  <si>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</si>
  <si>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</si>
  <si>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</si>
  <si>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</si>
  <si>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</si>
  <si>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</si>
  <si>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</si>
  <si>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</si>
  <si>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</si>
  <si>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</si>
  <si>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</si>
  <si>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</si>
  <si>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</si>
  <si>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</si>
  <si>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</si>
  <si>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</si>
  <si>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</si>
  <si>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</si>
  <si>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</si>
  <si>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</si>
  <si>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</si>
  <si>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</si>
  <si>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</si>
  <si>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</si>
  <si>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</si>
  <si>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</si>
  <si>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</si>
  <si>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</si>
  <si>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</si>
  <si>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</si>
  <si>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</si>
  <si>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</si>
  <si>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</si>
  <si>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</si>
  <si>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</si>
  <si>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</si>
  <si>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</si>
  <si>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</si>
  <si>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</si>
  <si>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</si>
  <si>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</si>
  <si>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</si>
  <si>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</si>
  <si>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</si>
  <si>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</si>
  <si>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</si>
  <si>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</si>
  <si>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</si>
  <si>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</si>
  <si>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</si>
  <si>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</si>
  <si>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</si>
  <si>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</si>
  <si>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</si>
  <si>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</si>
  <si>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</si>
  <si>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</si>
  <si>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</si>
  <si>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</si>
  <si>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</si>
  <si>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</si>
  <si>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</si>
  <si>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</si>
  <si>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</si>
  <si>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</si>
  <si>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</si>
  <si>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</si>
  <si>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</si>
  <si>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</si>
  <si>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</si>
  <si>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</si>
  <si>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</si>
  <si>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</si>
  <si>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</si>
  <si>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</si>
  <si>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</si>
  <si>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</si>
  <si>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</si>
  <si>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</si>
  <si>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</si>
  <si>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</si>
  <si>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</si>
  <si>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</si>
  <si>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</si>
  <si>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</si>
  <si>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</si>
  <si>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</si>
  <si>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</si>
  <si>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</si>
  <si>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</si>
  <si>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</si>
  <si>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</si>
  <si>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</si>
  <si>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</si>
  <si>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</si>
  <si>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</si>
  <si>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</si>
  <si>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</si>
  <si>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</si>
  <si>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</si>
  <si>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</si>
  <si>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</si>
  <si>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</si>
  <si>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</si>
  <si>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</si>
  <si>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</si>
  <si>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</si>
  <si>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</si>
  <si>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</si>
  <si>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</si>
  <si>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</si>
  <si>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</si>
  <si>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</si>
  <si>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</si>
  <si>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</si>
  <si>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</si>
  <si>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</si>
  <si>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</si>
  <si>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</si>
  <si>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</si>
  <si>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</si>
  <si>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</si>
  <si>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</si>
  <si>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</si>
  <si>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</si>
  <si>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</si>
  <si>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</si>
  <si>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</si>
  <si>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</si>
  <si>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</si>
  <si>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</si>
  <si>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</si>
  <si>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</si>
  <si>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</si>
  <si>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</si>
  <si>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</si>
  <si>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</si>
  <si>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</si>
  <si>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</si>
  <si>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</si>
  <si>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</si>
  <si>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</si>
  <si>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</si>
  <si>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</si>
  <si>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</si>
  <si>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</si>
  <si>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</si>
  <si>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</si>
  <si>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</si>
  <si>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</si>
  <si>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</si>
  <si>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</si>
  <si>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</si>
  <si>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</si>
  <si>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</si>
  <si>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</si>
  <si>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</si>
  <si>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</si>
  <si>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</si>
  <si>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</si>
  <si>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</si>
  <si>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</si>
  <si>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</si>
  <si>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</si>
  <si>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</si>
  <si>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</si>
  <si>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</si>
  <si>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</si>
  <si>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</si>
  <si>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</si>
  <si>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</si>
  <si>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</si>
  <si>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</si>
  <si>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</si>
  <si>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</si>
  <si>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</si>
  <si>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</si>
  <si>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</si>
  <si>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</si>
  <si>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</si>
  <si>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</si>
  <si>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</si>
  <si>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</si>
  <si>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</si>
  <si>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</si>
  <si>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</si>
  <si>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</si>
  <si>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</si>
  <si>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</si>
  <si>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</si>
  <si>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</si>
  <si>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</si>
  <si>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</si>
  <si>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</si>
  <si>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</si>
  <si>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</si>
  <si>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</si>
  <si>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</si>
  <si>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</si>
  <si>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</si>
  <si>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</si>
  <si>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</si>
  <si>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</si>
  <si>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</si>
  <si>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</si>
  <si>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</si>
  <si>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</si>
  <si>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</si>
  <si>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</si>
  <si>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</si>
  <si>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</si>
  <si>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</si>
  <si>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</si>
  <si>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</si>
  <si>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</si>
  <si>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</si>
  <si>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</si>
  <si>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</si>
  <si>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</si>
  <si>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</si>
  <si>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</si>
  <si>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</si>
  <si>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</si>
  <si>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</si>
  <si>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</si>
  <si>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</si>
  <si>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</si>
  <si>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</si>
  <si>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</si>
  <si>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</si>
  <si>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</si>
  <si>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</si>
  <si>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</si>
  <si>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</si>
  <si>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</si>
  <si>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</si>
  <si>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</si>
  <si>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</si>
  <si>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</si>
  <si>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</si>
  <si>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</si>
  <si>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</si>
  <si>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</si>
  <si>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</si>
  <si>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</si>
  <si>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</si>
  <si>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</si>
  <si>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</si>
  <si>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</si>
  <si>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</si>
  <si>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</si>
  <si>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</si>
  <si>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</si>
  <si>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</si>
  <si>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</si>
  <si>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</si>
  <si>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</si>
  <si>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</si>
  <si>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</si>
  <si>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</si>
  <si>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</si>
  <si>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</si>
  <si>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</si>
  <si>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</si>
  <si>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</si>
  <si>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</si>
  <si>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</si>
  <si>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</si>
  <si>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</si>
  <si>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</si>
  <si>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</si>
  <si>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</si>
  <si>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</si>
  <si>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</si>
  <si>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</si>
  <si>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</si>
  <si>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</si>
  <si>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</si>
  <si>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</si>
  <si>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</si>
  <si>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</si>
  <si>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</si>
  <si>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</si>
  <si>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</si>
  <si>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</si>
  <si>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</si>
  <si>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</si>
  <si>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</si>
  <si>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</si>
  <si>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</si>
  <si>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</si>
  <si>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</si>
  <si>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</si>
  <si>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</si>
  <si>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</si>
  <si>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</si>
  <si>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</si>
  <si>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</si>
  <si>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</si>
  <si>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</si>
  <si>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</si>
  <si>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</si>
  <si>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</si>
  <si>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</si>
  <si>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</si>
  <si>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</si>
  <si>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</si>
  <si>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</si>
  <si>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</si>
  <si>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</si>
  <si>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</si>
  <si>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</si>
  <si>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</si>
  <si>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</si>
  <si>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</si>
  <si>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</si>
  <si>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</si>
  <si>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</si>
  <si>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</si>
  <si>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</si>
  <si>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</si>
  <si>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</si>
  <si>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</si>
  <si>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</si>
  <si>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</si>
  <si>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</si>
  <si>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</si>
  <si>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</si>
  <si>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</si>
  <si>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</si>
  <si>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</si>
  <si>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</si>
  <si>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</si>
  <si>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</si>
  <si>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</si>
  <si>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</si>
  <si>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</si>
  <si>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</si>
  <si>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</si>
  <si>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</si>
  <si>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</si>
  <si>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</si>
  <si>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</si>
  <si>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</si>
  <si>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</si>
  <si>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</si>
  <si>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</si>
  <si>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</si>
  <si>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</si>
  <si>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</si>
  <si>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</si>
  <si>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</si>
  <si>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</si>
  <si>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</si>
  <si>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</si>
  <si>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</si>
  <si>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</si>
  <si>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</si>
  <si>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</si>
  <si>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</si>
  <si>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</si>
  <si>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</si>
  <si>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</si>
  <si>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</si>
  <si>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</si>
  <si>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</si>
  <si>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</si>
  <si>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</si>
  <si>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</si>
  <si>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</si>
  <si>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</si>
  <si>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</si>
  <si>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</si>
  <si>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</si>
  <si>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</si>
  <si>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</si>
  <si>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</si>
  <si>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</si>
  <si>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</si>
  <si>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</si>
  <si>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</si>
  <si>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</si>
  <si>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</si>
  <si>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</si>
  <si>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</si>
  <si>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</si>
  <si>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</si>
  <si>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</si>
  <si>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</si>
  <si>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</si>
  <si>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</si>
  <si>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</si>
  <si>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</si>
  <si>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</si>
  <si>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</si>
  <si>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</si>
  <si>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</si>
  <si>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</si>
  <si>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</si>
  <si>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</si>
  <si>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</si>
  <si>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</si>
  <si>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</si>
  <si>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</si>
  <si>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</si>
  <si>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</si>
  <si>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</si>
  <si>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</si>
  <si>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</si>
  <si>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</si>
  <si>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</si>
  <si>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</si>
  <si>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</si>
  <si>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</si>
  <si>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</si>
  <si>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</si>
  <si>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</si>
  <si>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</si>
  <si>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</si>
  <si>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</si>
  <si>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</si>
  <si>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</si>
  <si>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</si>
  <si>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</si>
  <si>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</si>
  <si>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</si>
  <si>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</si>
  <si>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</si>
  <si>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</si>
  <si>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</si>
  <si>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</si>
  <si>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</si>
  <si>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</si>
  <si>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</si>
  <si>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</si>
  <si>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</si>
  <si>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</si>
  <si>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</si>
  <si>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</si>
  <si>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</si>
  <si>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</si>
  <si>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</si>
  <si>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</si>
  <si>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</si>
  <si>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</si>
  <si>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</si>
  <si>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</si>
  <si>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</si>
  <si>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</si>
  <si>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</si>
  <si>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</si>
  <si>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</si>
  <si>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</si>
  <si>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</si>
  <si>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</si>
  <si>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</si>
  <si>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</si>
  <si>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</si>
  <si>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</si>
  <si>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</si>
  <si>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</si>
  <si>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</si>
  <si>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</si>
  <si>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</si>
  <si>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</si>
  <si>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</si>
  <si>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</si>
  <si>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</si>
  <si>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</si>
  <si>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</si>
  <si>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</si>
  <si>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</si>
  <si>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</si>
  <si>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</si>
  <si>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</si>
  <si>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</si>
  <si>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</si>
  <si>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</si>
  <si>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</si>
  <si>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</si>
  <si>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</si>
  <si>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</si>
  <si>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</si>
  <si>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</si>
  <si>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</si>
  <si>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</si>
  <si>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</si>
  <si>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</si>
  <si>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</si>
  <si>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</si>
  <si>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</si>
  <si>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</si>
  <si>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</si>
  <si>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</si>
  <si>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</si>
  <si>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</si>
  <si>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</si>
  <si>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</si>
  <si>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</si>
  <si>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</si>
  <si>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</si>
  <si>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</si>
  <si>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</si>
  <si>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</si>
  <si>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</si>
  <si>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</si>
  <si>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</si>
  <si>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</si>
  <si>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</si>
  <si>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</si>
  <si>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</si>
  <si>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</si>
  <si>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</si>
  <si>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</si>
  <si>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</si>
  <si>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</si>
  <si>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</si>
  <si>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</si>
  <si>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</si>
  <si>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</si>
  <si>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</si>
  <si>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</si>
  <si>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</si>
  <si>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</si>
  <si>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</si>
  <si>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</si>
  <si>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</si>
  <si>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</si>
  <si>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</si>
  <si>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</si>
  <si>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</si>
  <si>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</si>
  <si>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</si>
  <si>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</si>
  <si>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</si>
  <si>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</si>
  <si>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</si>
  <si>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</si>
  <si>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</si>
  <si>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</si>
  <si>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</si>
  <si>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</si>
  <si>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</si>
  <si>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</si>
  <si>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</si>
  <si>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</si>
  <si>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</si>
  <si>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</si>
  <si>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</si>
  <si>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</si>
  <si>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</si>
  <si>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</si>
  <si>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</si>
  <si>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</si>
  <si>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</si>
  <si>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</si>
  <si>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</si>
  <si>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</si>
  <si>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</si>
  <si>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</si>
  <si>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</si>
  <si>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</si>
  <si>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</si>
  <si>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</si>
  <si>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</si>
  <si>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</si>
  <si>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</si>
  <si>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</si>
  <si>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</si>
  <si>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</si>
  <si>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</si>
  <si>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</si>
  <si>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</si>
  <si>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</si>
  <si>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</si>
  <si>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</si>
  <si>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</si>
  <si>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</si>
  <si>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</si>
  <si>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</si>
  <si>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</si>
  <si>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</si>
  <si>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</si>
  <si>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</si>
  <si>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</si>
  <si>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</si>
  <si>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</si>
  <si>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</si>
  <si>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</si>
  <si>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</si>
  <si>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</si>
  <si>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</si>
  <si>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</si>
  <si>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</si>
  <si>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</si>
  <si>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</si>
  <si>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</si>
  <si>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</si>
  <si>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</si>
  <si>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</si>
  <si>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</si>
  <si>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</si>
  <si>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</si>
  <si>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</si>
  <si>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</si>
  <si>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</si>
  <si>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</si>
  <si>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</si>
  <si>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</si>
  <si>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</si>
  <si>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</si>
  <si>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</si>
  <si>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</si>
  <si>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</si>
  <si>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</si>
  <si>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</si>
  <si>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</si>
  <si>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</si>
  <si>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</si>
  <si>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</si>
  <si>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</si>
  <si>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</si>
  <si>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</si>
  <si>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</si>
  <si>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</si>
  <si>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</si>
  <si>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</si>
  <si>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</si>
  <si>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</si>
  <si>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</si>
  <si>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</si>
  <si>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</si>
  <si>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</si>
  <si>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</si>
  <si>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</si>
  <si>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</si>
  <si>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</si>
  <si>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</si>
  <si>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</si>
  <si>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</si>
  <si>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</si>
  <si>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</si>
  <si>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</si>
  <si>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</si>
  <si>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</si>
  <si>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</si>
  <si>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</si>
  <si>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</si>
  <si>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</si>
  <si>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</si>
  <si>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</si>
  <si>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</si>
  <si>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</si>
  <si>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</si>
  <si>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</si>
  <si>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</si>
  <si>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</si>
  <si>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</si>
  <si>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</si>
  <si>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</si>
  <si>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</si>
  <si>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</si>
  <si>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</si>
  <si>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</si>
  <si>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</si>
  <si>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</si>
  <si>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</si>
  <si>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</si>
  <si>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</si>
  <si>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</si>
  <si>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</si>
  <si>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</si>
  <si>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</si>
  <si>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</si>
  <si>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</si>
  <si>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</si>
  <si>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</si>
  <si>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</si>
  <si>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</si>
  <si>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</si>
  <si>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</si>
  <si>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</si>
  <si>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</si>
  <si>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</si>
  <si>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</si>
  <si>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</si>
  <si>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</si>
  <si>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</si>
  <si>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</si>
  <si>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</si>
  <si>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</si>
  <si>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</si>
  <si>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</si>
  <si>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</si>
  <si>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</si>
  <si>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</si>
  <si>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</si>
  <si>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</si>
  <si>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</si>
  <si>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</si>
  <si>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</si>
  <si>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</si>
  <si>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</si>
  <si>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</si>
  <si>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</si>
  <si>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</si>
  <si>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</si>
  <si>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</si>
  <si>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</si>
  <si>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</si>
  <si>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</si>
  <si>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</si>
  <si>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</si>
  <si>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</si>
  <si>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</si>
  <si>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</si>
  <si>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</si>
  <si>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</si>
  <si>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</si>
  <si>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</si>
  <si>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</si>
  <si>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</si>
  <si>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</si>
  <si>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</si>
  <si>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</si>
  <si>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</si>
  <si>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</si>
  <si>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</si>
  <si>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</si>
  <si>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</si>
  <si>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</si>
  <si>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</si>
  <si>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</si>
  <si>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</si>
  <si>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</si>
  <si>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</si>
  <si>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</si>
  <si>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</si>
  <si>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</si>
  <si>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</si>
  <si>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</si>
  <si>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</si>
  <si>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</si>
  <si>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</si>
  <si>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</si>
  <si>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</si>
  <si>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</si>
  <si>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</si>
  <si>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</si>
  <si>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</si>
  <si>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</si>
  <si>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</si>
  <si>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</si>
  <si>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</si>
  <si>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</si>
  <si>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</si>
  <si>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</si>
  <si>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</si>
  <si>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</si>
  <si>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</si>
  <si>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</si>
  <si>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</si>
  <si>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</si>
  <si>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</si>
  <si>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</si>
  <si>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</si>
  <si>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</si>
  <si>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</si>
  <si>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</si>
  <si>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</si>
  <si>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</si>
  <si>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</si>
  <si>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</si>
  <si>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</si>
  <si>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</si>
  <si>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</si>
  <si>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</si>
  <si>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</si>
  <si>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</si>
  <si>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</si>
  <si>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</si>
  <si>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</si>
  <si>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</si>
  <si>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</si>
  <si>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</si>
  <si>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</si>
  <si>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</si>
  <si>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</si>
  <si>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</si>
  <si>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</si>
  <si>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</si>
  <si>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</si>
  <si>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</si>
  <si>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</si>
  <si>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</si>
  <si>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</si>
  <si>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</si>
  <si>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</si>
  <si>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</si>
  <si>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</si>
  <si>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</si>
  <si>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</si>
  <si>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</si>
  <si>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</si>
  <si>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</si>
  <si>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</si>
  <si>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</si>
  <si>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</si>
  <si>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</si>
  <si>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</si>
  <si>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</si>
  <si>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</si>
  <si>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</si>
  <si>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</si>
  <si>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</si>
  <si>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</si>
  <si>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</si>
  <si>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</si>
  <si>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</si>
  <si>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</si>
  <si>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</si>
  <si>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</si>
  <si>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</si>
  <si>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</si>
  <si>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</si>
  <si>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</si>
  <si>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</si>
  <si>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</si>
  <si>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</si>
  <si>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</si>
  <si>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</si>
  <si>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</si>
  <si>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</si>
  <si>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</si>
  <si>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</si>
  <si>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</si>
  <si>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</si>
  <si>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</si>
  <si>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</si>
  <si>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</si>
  <si>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</si>
  <si>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</si>
  <si>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</si>
  <si>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</si>
  <si>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</si>
  <si>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</si>
  <si>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</si>
  <si>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</si>
  <si>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</si>
  <si>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</si>
  <si>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</si>
  <si>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</si>
  <si>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</si>
  <si>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</si>
  <si>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</si>
  <si>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</si>
  <si>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</si>
  <si>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</si>
  <si>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</si>
  <si>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</si>
  <si>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</si>
  <si>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</si>
  <si>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</si>
  <si>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</si>
  <si>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</si>
  <si>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</si>
  <si>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</si>
  <si>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</si>
  <si>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</si>
  <si>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</si>
  <si>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</si>
  <si>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</si>
  <si>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</si>
  <si>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</si>
  <si>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</si>
  <si>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</si>
  <si>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</si>
  <si>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</si>
  <si>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</si>
  <si>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</si>
  <si>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</si>
  <si>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</si>
  <si>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</si>
  <si>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</si>
  <si>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</si>
  <si>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</si>
  <si>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</si>
  <si>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</si>
  <si>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</si>
  <si>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</si>
  <si>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</si>
  <si>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</si>
  <si>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</si>
  <si>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</si>
  <si>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</si>
  <si>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</si>
  <si>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</si>
  <si>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</si>
  <si>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</si>
  <si>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</si>
  <si>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</si>
  <si>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</si>
  <si>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</si>
  <si>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</si>
  <si>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</si>
  <si>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</si>
  <si>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</si>
  <si>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</si>
  <si>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</si>
  <si>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</si>
  <si>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</si>
  <si>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</si>
  <si>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</si>
  <si>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</si>
  <si>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</si>
  <si>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</si>
  <si>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</si>
  <si>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</si>
  <si>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</si>
  <si>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</si>
  <si>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</si>
  <si>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</si>
  <si>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</si>
  <si>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</si>
  <si>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</si>
  <si>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</si>
  <si>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</si>
  <si>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</si>
  <si>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</si>
  <si>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</si>
  <si>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</si>
  <si>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</si>
  <si>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</si>
  <si>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</si>
  <si>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</si>
  <si>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</si>
  <si>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</si>
  <si>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</si>
  <si>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</si>
  <si>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</si>
  <si>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</si>
  <si>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</si>
  <si>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</si>
  <si>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</si>
  <si>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</si>
  <si>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</si>
  <si>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</si>
  <si>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</si>
  <si>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</si>
  <si>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</si>
  <si>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</si>
  <si>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</si>
  <si>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</si>
  <si>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</si>
  <si>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</si>
  <si>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</si>
  <si>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</si>
  <si>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</si>
  <si>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</si>
  <si>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</si>
  <si>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</si>
  <si>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</si>
  <si>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</si>
  <si>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</si>
  <si>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</si>
  <si>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</si>
  <si>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</si>
  <si>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</si>
  <si>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</si>
  <si>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</si>
  <si>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</si>
  <si>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</si>
  <si>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</si>
  <si>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</si>
  <si>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</si>
  <si>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</si>
  <si>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</si>
  <si>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</si>
  <si>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</si>
  <si>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</si>
  <si>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</si>
  <si>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</si>
  <si>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</si>
  <si>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</si>
  <si>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</si>
  <si>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</si>
  <si>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</si>
  <si>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</si>
  <si>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</si>
  <si>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</si>
  <si>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</si>
  <si>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</si>
  <si>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</si>
  <si>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</si>
  <si>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</si>
  <si>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</si>
  <si>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</si>
  <si>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</si>
  <si>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</si>
  <si>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</si>
  <si>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</si>
  <si>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</si>
  <si>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</si>
  <si>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</si>
  <si>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</si>
  <si>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</si>
  <si>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</si>
  <si>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</si>
  <si>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</si>
  <si>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</si>
  <si>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</si>
  <si>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</si>
  <si>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</si>
  <si>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</si>
  <si>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</si>
  <si>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</si>
  <si>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</si>
  <si>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</si>
  <si>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</si>
  <si>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</si>
  <si>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</si>
  <si>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</si>
  <si>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</si>
  <si>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</si>
  <si>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</si>
  <si>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</si>
  <si>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</si>
  <si>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</si>
  <si>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</si>
  <si>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</si>
  <si>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</si>
  <si>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</si>
  <si>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</si>
  <si>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</si>
  <si>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</si>
  <si>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</si>
  <si>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</si>
  <si>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</si>
  <si>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</si>
  <si>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</si>
  <si>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</si>
  <si>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</si>
  <si>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</si>
  <si>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</si>
  <si>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</si>
  <si>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</si>
  <si>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</si>
  <si>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</si>
  <si>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</si>
  <si>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</si>
  <si>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</si>
  <si>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</si>
  <si>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</si>
  <si>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</si>
  <si>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</si>
  <si>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</si>
  <si>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</si>
  <si>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</si>
  <si>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</si>
  <si>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</si>
  <si>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</si>
  <si>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</si>
  <si>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</si>
  <si>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</si>
  <si>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</si>
  <si>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</si>
  <si>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</si>
  <si>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</si>
  <si>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</si>
  <si>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</si>
  <si>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</si>
  <si>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</si>
  <si>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</si>
  <si>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</si>
  <si>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</si>
  <si>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</si>
  <si>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</si>
  <si>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</si>
  <si>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</si>
  <si>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</si>
  <si>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</si>
  <si>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</si>
  <si>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</si>
  <si>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</si>
  <si>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</si>
  <si>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</si>
  <si>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</si>
  <si>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</si>
  <si>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</si>
  <si>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</si>
  <si>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</si>
  <si>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</si>
  <si>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</si>
  <si>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</si>
  <si>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</si>
  <si>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</si>
  <si>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</si>
  <si>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</si>
  <si>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</si>
  <si>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</si>
  <si>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</si>
  <si>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</si>
  <si>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</si>
  <si>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</si>
  <si>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</si>
  <si>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</si>
  <si>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</si>
  <si>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</si>
  <si>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</si>
  <si>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</si>
  <si>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</si>
  <si>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</si>
  <si>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</si>
  <si>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</si>
  <si>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</si>
  <si>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</si>
  <si>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</si>
  <si>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</si>
  <si>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</si>
  <si>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</si>
  <si>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</si>
  <si>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</si>
  <si>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</si>
  <si>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</si>
  <si>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</si>
  <si>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</si>
  <si>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</si>
  <si>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</si>
  <si>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</si>
  <si>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</si>
  <si>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</si>
  <si>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</si>
  <si>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</si>
  <si>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</si>
  <si>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</si>
  <si>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</si>
  <si>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</si>
  <si>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</si>
  <si>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</si>
  <si>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</si>
  <si>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</si>
  <si>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</si>
  <si>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</si>
  <si>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</si>
  <si>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</si>
  <si>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</si>
  <si>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</si>
  <si>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</si>
  <si>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</si>
  <si>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</si>
  <si>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</si>
  <si>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</si>
  <si>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</si>
  <si>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</si>
  <si>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</si>
  <si>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</si>
  <si>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</si>
  <si>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</si>
  <si>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</si>
  <si>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</si>
  <si>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</si>
  <si>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</si>
  <si>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</si>
  <si>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</si>
  <si>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</si>
  <si>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</si>
  <si>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</si>
  <si>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</si>
  <si>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</si>
  <si>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</si>
  <si>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</si>
  <si>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</si>
  <si>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</si>
  <si>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</si>
  <si>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</si>
  <si>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</si>
  <si>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</si>
  <si>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</si>
  <si>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</si>
  <si>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</si>
  <si>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</si>
  <si>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</si>
  <si>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</si>
  <si>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</si>
  <si>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</si>
  <si>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</si>
  <si>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</si>
  <si>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</si>
  <si>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</si>
  <si>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</si>
  <si>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</si>
  <si>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</si>
  <si>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</si>
  <si>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</si>
  <si>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</si>
  <si>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</si>
  <si>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</si>
  <si>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</si>
  <si>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</si>
  <si>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</si>
  <si>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</si>
  <si>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</si>
  <si>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</si>
  <si>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</si>
  <si>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</si>
  <si>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</si>
  <si>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</si>
  <si>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</si>
  <si>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</si>
  <si>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</si>
  <si>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</si>
  <si>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</si>
  <si>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</si>
  <si>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</si>
  <si>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</si>
  <si>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</si>
  <si>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</si>
  <si>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</si>
  <si>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</si>
  <si>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</si>
  <si>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</si>
  <si>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</si>
  <si>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</si>
  <si>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</si>
  <si>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</si>
  <si>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</si>
  <si>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</si>
  <si>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</si>
  <si>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</si>
  <si>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</si>
  <si>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</si>
  <si>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</si>
  <si>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</si>
  <si>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</si>
  <si>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</si>
  <si>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</si>
  <si>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</si>
  <si>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</si>
  <si>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</si>
  <si>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</si>
  <si>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</si>
  <si>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</si>
  <si>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</si>
  <si>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</si>
  <si>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</si>
  <si>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</si>
  <si>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</si>
  <si>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</si>
  <si>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</si>
  <si>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</si>
  <si>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</si>
  <si>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</si>
  <si>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</si>
  <si>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</si>
  <si>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</si>
  <si>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</si>
  <si>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</si>
  <si>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</si>
  <si>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</si>
  <si>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</si>
  <si>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</si>
  <si>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</si>
  <si>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</si>
  <si>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</si>
  <si>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</si>
  <si>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</si>
  <si>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</si>
  <si>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</si>
  <si>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</si>
  <si>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</si>
  <si>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</si>
  <si>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</si>
  <si>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</si>
  <si>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</si>
  <si>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</si>
  <si>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</si>
  <si>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</si>
  <si>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</si>
  <si>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</si>
  <si>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</si>
  <si>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</si>
  <si>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</si>
  <si>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</si>
  <si>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</si>
  <si>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</si>
  <si>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</si>
  <si>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</si>
  <si>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</si>
  <si>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</si>
  <si>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</si>
  <si>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</si>
  <si>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</si>
  <si>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</si>
  <si>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</si>
  <si>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</si>
  <si>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</si>
  <si>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</si>
  <si>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</si>
  <si>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</si>
  <si>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</si>
  <si>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</si>
  <si>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</si>
  <si>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</si>
  <si>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</si>
  <si>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</si>
  <si>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</si>
  <si>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</si>
  <si>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</si>
  <si>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</si>
  <si>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</si>
  <si>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</si>
  <si>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</si>
  <si>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</si>
  <si>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</si>
  <si>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</si>
  <si>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</si>
  <si>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</si>
  <si>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</si>
  <si>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</si>
  <si>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</si>
  <si>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</si>
  <si>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</si>
  <si>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</si>
  <si>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</si>
  <si>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</si>
  <si>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</si>
  <si>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</si>
  <si>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</si>
  <si>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</si>
  <si>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</si>
  <si>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</si>
  <si>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</si>
  <si>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</si>
  <si>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</si>
  <si>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</si>
  <si>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</si>
  <si>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</si>
  <si>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</si>
  <si>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</si>
  <si>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</si>
  <si>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</si>
  <si>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</si>
  <si>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</si>
  <si>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</si>
  <si>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</si>
  <si>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</si>
  <si>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</si>
  <si>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</si>
  <si>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</si>
  <si>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</si>
  <si>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</si>
  <si>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</si>
  <si>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</si>
  <si>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</si>
  <si>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</si>
  <si>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</si>
  <si>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</si>
  <si>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</si>
  <si>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</si>
  <si>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</si>
  <si>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</si>
  <si>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</si>
  <si>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</si>
  <si>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</si>
  <si>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</si>
  <si>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</si>
  <si>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</si>
  <si>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</si>
  <si>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</si>
  <si>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</si>
  <si>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</si>
  <si>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</si>
  <si>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</si>
  <si>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</si>
  <si>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</si>
  <si>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</si>
  <si>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</si>
  <si>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</si>
  <si>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</si>
  <si>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</si>
  <si>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</si>
  <si>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</si>
  <si>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</si>
  <si>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</si>
  <si>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</si>
  <si>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</si>
  <si>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</si>
  <si>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</si>
  <si>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</si>
  <si>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</si>
  <si>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</si>
  <si>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</si>
  <si>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</si>
  <si>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</si>
  <si>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</si>
  <si>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</si>
  <si>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</si>
  <si>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</si>
  <si>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</si>
  <si>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</si>
  <si>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</si>
  <si>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</si>
  <si>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</si>
  <si>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</si>
  <si>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</si>
  <si>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</si>
  <si>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</si>
  <si>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</si>
  <si>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</si>
  <si>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</si>
  <si>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</si>
  <si>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</si>
  <si>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</si>
  <si>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</si>
  <si>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</si>
  <si>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</si>
  <si>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</si>
  <si>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</si>
  <si>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</si>
  <si>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</si>
  <si>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</si>
  <si>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</si>
  <si>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</si>
  <si>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</si>
  <si>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</si>
  <si>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</si>
  <si>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</si>
  <si>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</si>
  <si>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</si>
  <si>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</si>
  <si>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</si>
  <si>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</si>
  <si>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</si>
  <si>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</si>
  <si>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</si>
  <si>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</si>
  <si>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</si>
  <si>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</si>
  <si>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</si>
  <si>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</si>
  <si>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</si>
  <si>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</si>
  <si>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</si>
  <si>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</si>
  <si>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</si>
  <si>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</si>
  <si>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</si>
  <si>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</si>
  <si>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</si>
  <si>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</si>
  <si>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</si>
  <si>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</si>
  <si>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</si>
  <si>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</si>
  <si>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</si>
  <si>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</si>
  <si>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</si>
  <si>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</si>
  <si>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</si>
  <si>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</si>
  <si>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</si>
  <si>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</si>
  <si>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</si>
  <si>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</si>
  <si>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</si>
  <si>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</si>
  <si>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</si>
  <si>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</si>
  <si>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</si>
  <si>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</si>
  <si>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</si>
  <si>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</si>
  <si>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</si>
  <si>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</si>
  <si>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</si>
  <si>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</si>
  <si>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</si>
  <si>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</si>
  <si>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</si>
  <si>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</si>
  <si>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</si>
  <si>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</si>
  <si>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</si>
  <si>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</si>
  <si>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</si>
  <si>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</si>
  <si>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</si>
  <si>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</si>
  <si>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</si>
  <si>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</si>
  <si>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</si>
  <si>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</si>
  <si>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</si>
  <si>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</si>
  <si>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</si>
  <si>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</si>
  <si>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</si>
  <si>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</si>
  <si>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</si>
  <si>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</si>
  <si>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</si>
  <si>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</si>
  <si>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</si>
  <si>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</si>
  <si>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</si>
  <si>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</si>
  <si>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</si>
  <si>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</si>
  <si>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</si>
  <si>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</si>
  <si>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</si>
  <si>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</si>
  <si>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</si>
  <si>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</si>
  <si>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</si>
  <si>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</si>
  <si>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</si>
  <si>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</si>
  <si>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</si>
  <si>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</si>
  <si>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</si>
  <si>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</si>
  <si>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</si>
  <si>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</si>
  <si>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</si>
  <si>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</si>
  <si>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</si>
  <si>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</si>
  <si>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</si>
  <si>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</si>
  <si>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</si>
  <si>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</si>
  <si>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</si>
  <si>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</si>
  <si>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</si>
  <si>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</si>
  <si>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</si>
  <si>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</si>
  <si>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</si>
  <si>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</si>
  <si>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</si>
  <si>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</si>
  <si>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</si>
  <si>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</si>
  <si>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</si>
  <si>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</si>
  <si>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</si>
  <si>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</si>
  <si>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</si>
  <si>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</si>
  <si>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</si>
  <si>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</si>
  <si>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</si>
  <si>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</si>
  <si>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</si>
  <si>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</si>
  <si>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</si>
  <si>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</si>
  <si>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</si>
  <si>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</si>
  <si>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</si>
  <si>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</si>
  <si>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</si>
  <si>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</si>
  <si>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</si>
  <si>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</si>
  <si>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</si>
  <si>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</si>
  <si>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</si>
  <si>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</si>
  <si>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</si>
  <si>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</si>
  <si>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</si>
  <si>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</si>
  <si>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</si>
  <si>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</si>
  <si>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</si>
  <si>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</si>
  <si>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</si>
  <si>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</si>
  <si>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</si>
  <si>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</si>
  <si>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</si>
  <si>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</si>
  <si>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</si>
  <si>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</si>
  <si>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</si>
  <si>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</si>
  <si>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</si>
  <si>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</si>
  <si>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</si>
  <si>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</si>
  <si>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</si>
  <si>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</si>
  <si>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</si>
  <si>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</si>
  <si>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</si>
  <si>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</si>
  <si>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</si>
  <si>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</si>
  <si>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</si>
  <si>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</si>
  <si>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</si>
  <si>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</si>
  <si>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</si>
  <si>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</si>
  <si>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</si>
  <si>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</si>
  <si>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</si>
  <si>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</si>
  <si>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</si>
  <si>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</si>
  <si>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</si>
  <si>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</si>
  <si>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</si>
  <si>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</si>
  <si>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</si>
  <si>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</si>
  <si>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</si>
  <si>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</si>
  <si>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</si>
  <si>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</si>
  <si>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</si>
  <si>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</si>
  <si>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</si>
  <si>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</si>
  <si>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</si>
  <si>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</si>
  <si>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</si>
  <si>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</si>
  <si>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</si>
  <si>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</si>
  <si>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</si>
  <si>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</si>
  <si>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</si>
  <si>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</si>
  <si>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</si>
  <si>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</si>
  <si>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</si>
  <si>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</si>
  <si>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</si>
  <si>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</si>
  <si>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</si>
  <si>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</si>
  <si>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</si>
  <si>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</si>
  <si>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</si>
  <si>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</si>
  <si>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</si>
  <si>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</si>
  <si>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</si>
  <si>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</si>
  <si>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</si>
  <si>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</si>
  <si>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</si>
  <si>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</si>
  <si>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</si>
  <si>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</si>
  <si>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</si>
  <si>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</si>
  <si>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</si>
  <si>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</si>
  <si>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</si>
  <si>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</si>
  <si>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</si>
  <si>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</si>
  <si>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</si>
  <si>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</si>
  <si>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</si>
  <si>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</si>
  <si>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</si>
  <si>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</si>
  <si>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</si>
  <si>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</si>
  <si>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</si>
  <si>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</si>
  <si>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</si>
  <si>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</si>
  <si>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</si>
  <si>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</si>
  <si>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</si>
  <si>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</si>
  <si>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</si>
  <si>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</si>
  <si>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</si>
  <si>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</si>
  <si>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</si>
  <si>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</si>
  <si>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</si>
  <si>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</si>
  <si>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</si>
  <si>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</si>
  <si>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</si>
  <si>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</si>
  <si>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</si>
  <si>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</si>
  <si>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</si>
  <si>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</si>
  <si>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</si>
  <si>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</si>
  <si>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</si>
  <si>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</si>
  <si>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</si>
  <si>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</si>
  <si>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</si>
  <si>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</si>
  <si>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</si>
  <si>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</si>
  <si>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</si>
  <si>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</si>
  <si>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</si>
  <si>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</si>
  <si>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</si>
  <si>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</si>
  <si>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</si>
  <si>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</si>
  <si>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</si>
  <si>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</si>
  <si>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</si>
  <si>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</si>
  <si>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</si>
  <si>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</si>
  <si>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</si>
  <si>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</si>
  <si>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</si>
  <si>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</si>
  <si>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</si>
  <si>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</si>
  <si>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</si>
  <si>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</si>
  <si>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</si>
  <si>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</si>
  <si>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</si>
  <si>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</si>
  <si>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</si>
  <si>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</si>
  <si>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</si>
  <si>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</si>
  <si>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</si>
  <si>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</si>
  <si>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</si>
  <si>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</si>
  <si>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</si>
  <si>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</si>
  <si>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</si>
  <si>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</si>
  <si>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</si>
  <si>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</si>
  <si>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</si>
  <si>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</si>
  <si>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</si>
  <si>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</si>
  <si>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</si>
  <si>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</si>
  <si>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</si>
  <si>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</si>
  <si>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</si>
  <si>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</si>
  <si>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</si>
  <si>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</si>
  <si>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</si>
  <si>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</si>
  <si>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</si>
  <si>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</si>
  <si>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</si>
  <si>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</si>
  <si>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</si>
  <si>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</si>
  <si>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</si>
  <si>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</si>
  <si>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</si>
  <si>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</si>
  <si>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</si>
  <si>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</si>
  <si>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</si>
  <si>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</si>
  <si>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</si>
  <si>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</si>
  <si>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</si>
  <si>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</si>
  <si>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</si>
  <si>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</si>
  <si>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</si>
  <si>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</si>
  <si>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</si>
  <si>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</si>
  <si>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</si>
  <si>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</si>
  <si>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</si>
  <si>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</si>
  <si>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</si>
  <si>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</si>
  <si>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</si>
  <si>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</si>
  <si>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</si>
  <si>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</si>
  <si>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</si>
  <si>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</si>
  <si>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</si>
  <si>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</si>
  <si>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</si>
  <si>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</si>
  <si>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</si>
  <si>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</si>
  <si>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</si>
  <si>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</si>
  <si>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</si>
  <si>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</si>
  <si>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</si>
  <si>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</si>
  <si>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</si>
  <si>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</si>
  <si>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</si>
  <si>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</si>
  <si>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</si>
  <si>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</si>
  <si>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</si>
  <si>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</si>
  <si>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</si>
  <si>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</si>
  <si>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</si>
  <si>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</si>
  <si>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</si>
  <si>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</si>
  <si>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</si>
  <si>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</si>
  <si>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</si>
  <si>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</si>
  <si>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</si>
  <si>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</si>
  <si>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</si>
  <si>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</si>
  <si>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</si>
  <si>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</si>
  <si>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</si>
  <si>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</si>
  <si>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</si>
  <si>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</si>
  <si>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</si>
  <si>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</si>
  <si>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</si>
  <si>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</si>
  <si>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</si>
  <si>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</si>
  <si>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</si>
  <si>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</si>
  <si>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</si>
  <si>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</si>
  <si>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</si>
  <si>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</si>
  <si>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</si>
  <si>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</si>
  <si>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</si>
  <si>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</si>
  <si>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</si>
  <si>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</si>
  <si>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</si>
  <si>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</si>
  <si>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</si>
  <si>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</si>
  <si>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</si>
  <si>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</si>
  <si>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</si>
  <si>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</si>
  <si>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</si>
  <si>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</si>
  <si>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</si>
  <si>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</si>
  <si>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</si>
  <si>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</si>
  <si>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</si>
  <si>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</si>
  <si>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</si>
  <si>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</si>
  <si>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</si>
  <si>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</si>
  <si>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</si>
  <si>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</si>
  <si>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</si>
  <si>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</si>
  <si>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</si>
  <si>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</si>
  <si>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</si>
  <si>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</si>
  <si>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</si>
  <si>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</si>
  <si>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</si>
  <si>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</si>
  <si>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</si>
  <si>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</si>
  <si>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</si>
  <si>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</si>
  <si>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</si>
  <si>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</si>
  <si>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</si>
  <si>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</si>
  <si>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</si>
  <si>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</si>
  <si>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</si>
  <si>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</si>
  <si>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</si>
  <si>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</si>
  <si>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</si>
  <si>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</si>
  <si>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</si>
  <si>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</si>
  <si>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</si>
  <si>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</si>
  <si>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</si>
  <si>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</si>
  <si>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</si>
  <si>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</si>
  <si>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</si>
  <si>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</si>
  <si>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</si>
  <si>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</si>
  <si>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</si>
  <si>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</si>
  <si>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</si>
  <si>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</si>
  <si>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</si>
  <si>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</si>
  <si>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</si>
  <si>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</si>
  <si>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</si>
  <si>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</si>
  <si>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</si>
  <si>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</si>
  <si>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</si>
  <si>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</si>
  <si>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</si>
  <si>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</si>
  <si>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</si>
  <si>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</si>
  <si>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</si>
  <si>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</si>
  <si>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</si>
  <si>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</si>
  <si>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</si>
  <si>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</si>
  <si>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</si>
  <si>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</si>
  <si>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</si>
  <si>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</si>
  <si>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</si>
  <si>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</si>
  <si>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</si>
  <si>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</si>
  <si>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</si>
  <si>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</si>
  <si>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</si>
  <si>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</si>
  <si>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</si>
  <si>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</si>
  <si>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</si>
  <si>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</si>
  <si>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</si>
  <si>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</si>
  <si>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</si>
  <si>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</si>
  <si>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</si>
  <si>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</si>
  <si>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</si>
  <si>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</si>
  <si>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</si>
  <si>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</si>
  <si>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</si>
  <si>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</si>
  <si>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</si>
  <si>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</si>
  <si>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</si>
  <si>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</si>
  <si>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</si>
  <si>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</si>
  <si>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</si>
  <si>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</si>
  <si>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</si>
  <si>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</si>
  <si>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</si>
  <si>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</si>
  <si>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</si>
  <si>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</si>
  <si>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</si>
  <si>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</si>
  <si>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</si>
  <si>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</si>
  <si>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</si>
  <si>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</si>
  <si>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</si>
  <si>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</si>
  <si>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</si>
  <si>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</si>
  <si>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</si>
  <si>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</si>
  <si>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</si>
  <si>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</si>
  <si>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</si>
  <si>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</si>
  <si>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</si>
  <si>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</si>
  <si>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</si>
  <si>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</si>
  <si>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</si>
  <si>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</si>
  <si>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</si>
  <si>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</si>
  <si>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</si>
  <si>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</si>
  <si>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</si>
  <si>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</si>
  <si>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</si>
  <si>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</si>
  <si>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</si>
  <si>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</si>
  <si>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</si>
  <si>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</si>
  <si>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</si>
  <si>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</si>
  <si>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</si>
  <si>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</si>
  <si>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</si>
  <si>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</si>
  <si>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</si>
  <si>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</si>
  <si>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</si>
  <si>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</si>
  <si>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</si>
  <si>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</si>
  <si>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</si>
  <si>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</si>
  <si>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</si>
  <si>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</si>
  <si>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</si>
  <si>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</si>
  <si>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</si>
  <si>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</si>
  <si>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</si>
  <si>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</si>
  <si>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</si>
  <si>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</si>
  <si>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</si>
  <si>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</si>
  <si>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</si>
  <si>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</si>
  <si>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</si>
  <si>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</si>
  <si>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</si>
  <si>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</si>
  <si>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</si>
  <si>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</si>
  <si>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</si>
  <si>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</si>
  <si>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</si>
  <si>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</si>
  <si>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</si>
  <si>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</si>
  <si>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</si>
  <si>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</si>
  <si>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</si>
  <si>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</si>
  <si>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</si>
  <si>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</si>
  <si>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</si>
  <si>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</si>
  <si>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</si>
  <si>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</si>
  <si>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</si>
  <si>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</si>
  <si>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</si>
  <si>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</si>
  <si>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</si>
  <si>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</si>
  <si>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</si>
  <si>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</si>
  <si>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</si>
  <si>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</si>
  <si>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</si>
  <si>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</si>
  <si>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</si>
  <si>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</si>
  <si>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</si>
  <si>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</si>
  <si>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</si>
  <si>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</si>
  <si>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</si>
  <si>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</si>
  <si>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</si>
  <si>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</si>
  <si>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</si>
  <si>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</si>
  <si>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</si>
  <si>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</si>
  <si>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</si>
  <si>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</si>
  <si>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</si>
  <si>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</si>
  <si>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</si>
  <si>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</si>
  <si>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</si>
  <si>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</si>
  <si>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</si>
  <si>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</si>
  <si>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</si>
  <si>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</si>
  <si>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</si>
  <si>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</si>
  <si>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</si>
  <si>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</si>
  <si>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</si>
  <si>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Team at site</t>
  </si>
  <si>
    <t>PCM-20251003-00001693</t>
  </si>
  <si>
    <t>EM team need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</si>
  <si>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</si>
  <si>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</si>
  <si>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</si>
  <si>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</si>
  <si>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</si>
  <si>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</si>
  <si>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</si>
  <si>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site has Night access issue site on deep valleys or high mountains and team will check morning</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</si>
  <si>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</si>
  <si>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</si>
  <si>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</si>
  <si>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</si>
  <si>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</si>
  <si>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</si>
  <si>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</si>
  <si>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</si>
  <si>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PCM-20251003-00001663</t>
  </si>
  <si>
    <t>EM team moved need 50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</si>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</sst>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 totalsRowShown="0" headerRowDxfId="48" dataDxfId="47" headerRowBorderDxfId="45" tableBorderDxfId="46" totalsRowBorderDxfId="44">
  <autoFilter ref="A1:L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270.99076030092692</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45933.939186226853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45933.939186226853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45933.939186226853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45933.939186226853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45933.939186226853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45933.939186226853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45933.939186226853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45933.939186226853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45933.939186226853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45933.939186226853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45933.939186226853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45933.939186226853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45933.939186226853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45933.939186226853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45933.939186226853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45933.939186226853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45933.939186226853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45933.939186226853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45933.939186226853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45933.939186226853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45933.939186226853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45933.939186226853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45933.939186226853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45933.939186226853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45933.939186226853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45933.939186226853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45933.939186226853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45933.939186226853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45933.939186226853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45933.939186226853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45933.939186226853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45933.939186226853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45933.939186226853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45933.939186226853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45933.939186226853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45933.939186226853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45933.939186226853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45933.939186226853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45933.939186226853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45933.939186226853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45933.939186226853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45933.939186226853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45933.939186226853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45933.939186226853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45933.939186226853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45933.939186226853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45933.939186226853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45933.939186226853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45933.939186226853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45933.939186226853</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88876F4B-C4EC-44D8-96FF-0A2B194611A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242.28740381944226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127.21210289352166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108.93934826389159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0.1015010416667792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9.6651504631154239E-2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45933.939186226853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45933.939186226853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45933.939186226853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45933.939186226853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45933.939186226853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45933.939186226853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45933.939186226853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45933.939186226853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45933.939186226853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45933.939186226853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45933.939186226853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45933.939186226853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45933.939186226853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45933.939186226853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45933.939186226853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45933.939186226853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45933.939186226853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45933.939186226853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45933.939186226853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45933.939186226853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45933.939186226853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45933.939186226853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45933.939186226853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45933.939186226853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45933.939186226853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45933.939186226853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45933.939186226853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45933.939186226853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45933.939186226853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45933.939186226853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45933.939186226853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45933.939186226853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45933.939186226853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45933.939186226853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45933.939186226853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45933.939186226853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45933.939186226853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45933.939186226853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45933.939186226853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45933.939186226853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45933.939186226853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45933.939186226853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45933.939186226853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45933.939186226853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45933.939186226853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45933.939186226853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45933.939186226853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45933.939186226853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45933.939186226853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45933.939186226853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45933.939186226853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45933.939186226853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45933.939186226853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45933.939186226853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45933.939186226853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45933.939186226853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45933.939186226853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45933.939186226853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45933.939186226853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45933.939186226853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45933.939186226853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45933.939186226853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45933.939186226853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45933.939186226853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45933.939186226853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45933.939186226853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45933.939186226853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45933.939186226853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45933.939186226853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45933.939186226853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45933.939186226853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45933.939186226853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45933.939186226853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45933.939186226853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45933.939186226853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45933.939186226853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45933.939186226853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45933.939186226853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45933.939186226853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45933.939186226853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45933.939186226853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45933.939186226853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45933.939186226853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45933.939186226853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45933.939186226853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45933.939186226853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45933.939186226853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45933.939186226853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45933.939186226853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45933.939186226853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45933.939186226853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45933.939186226853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45933.939186226853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45933.939186226853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45933.939186226853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45933.939186226853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45933.939186226853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45933.939186226853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45933.939186226853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45933.939186226853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45933.939186226853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45933.939186226853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45933.939186226853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45933.939186226853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45933.939186226853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45933.939186226853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45933.939186226853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45933.939186226853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45933.939186226853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45933.939186226853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45933.939186226853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45933.939186226853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45933.939186226853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45933.939186226853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45933.939186226853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45933.939186226853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45933.939186226853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45933.939186226853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45933.939186226853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45933.939186226853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45933.939186226853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45933.939186226853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45933.939186226853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45933.939186226853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45933.939186226853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45933.939186226853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45933.939186226853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45933.939186226853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45933.939186226853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45933.939186226853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45933.939186226853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45933.939186226853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45933.939186226853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45933.939186226853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45933.939186226853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45933.939186226853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45933.939186226853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45933.939186226853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45933.939186226853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45933.939186226853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45933.939186226853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45933.939186226853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45933.939186226853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45933.939186226853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45933.939186226853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45933.939186226853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45933.939186226853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45933.939186226853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45933.939186226853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45933.939186226853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45933.939186226853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45933.939186226853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45933.939186226853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45933.939186226853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45933.939186226853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45933.939186226853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45933.939186226853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45933.939186226853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45933.939186226853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45933.939186226853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45933.939186226853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45933.939186226853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45933.939186226853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45933.939186226853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45933.939186226853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45933.939186226853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45933.939186226853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45933.939186226853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45933.939186226853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45933.939186226853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45933.939186226853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45933.939186226853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45933.939186226853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45933.939186226853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45933.939186226853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45933.939186226853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45933.939186226853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45933.939186226853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45933.939186226853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45933.939186226853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45933.939186226853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45933.939186226853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45933.939186226853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45933.939186226853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45933.939186226853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45933.939186226853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45933.939186226853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45933.939186226853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45933.939186226853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45933.939186226853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45933.939186226853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45933.939186226853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45933.939186226853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45933.939186226853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45933.939186226853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45933.939186226853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45933.939186226853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45933.939186226853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45933.939186226853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45933.939186226853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45933.939186226853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45933.939186226853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45933.939186226853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45933.939186226853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45933.939186226853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45933.939186226853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45933.939186226853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45933.939186226853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45933.939186226853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45933.939186226853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45933.939186226853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45933.939186226853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45933.939186226853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45933.939186226853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45933.939186226853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45933.939186226853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45933.939186226853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45933.939186226853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45933.939186226853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45933.939186226853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45933.939186226853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45933.939186226853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45933.939186226853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45933.939186226853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45933.939186226853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45933.939186226853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45933.939186226853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45933.939186226853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45933.939186226853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45933.939186226853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45933.939186226853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45933.939186226853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45933.939186226853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45933.939186226853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45933.939186226853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45933.939186226853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45933.939186226853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45933.939186226853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45933.939186226853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45933.939186226853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45933.939186226853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45933.939186226853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45933.939186226853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45933.939186226853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45933.939186226853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45933.939186226853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45933.939186226853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45933.939186226853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45933.939186226853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45933.939186226853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45933.939186226853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45933.939186226853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45933.939186226853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45933.939186226853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45933.939186226853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45933.939186226853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45933.939186226853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45933.939186226853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45933.939186226853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45933.939186226853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45933.939186226853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45933.939186226853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45933.939186226853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45933.939186226853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45933.939186226853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45933.939186226853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45933.939186226853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45933.939186226853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45933.939186226853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45933.939186226853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45933.939186226853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45933.939186226853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45933.939186226853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45933.939186226853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45933.939186226853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45933.939186226853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45933.939186226853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45933.939186226853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45933.939186226853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45933.939186226853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45933.939186226853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45933.939186226853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45933.939186226853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45933.939186226853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45933.939186226853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45933.939186226853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45933.939186226853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45933.939186226853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45933.939186226853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45933.939186226853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45933.939186226853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45933.939186226853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45933.939186226853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45933.939186226853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45933.939186226853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45933.939186226853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45933.939186226853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45933.939186226853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45933.939186226853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45933.939186226853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45933.939186226853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45933.939186226853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45933.939186226853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45933.939186226853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45933.939186226853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45933.939186226853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45933.939186226853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45933.939186226853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45933.939186226853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45933.939186226853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45933.939186226853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45933.939186226853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45933.939186226853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45933.939186226853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45933.939186226853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45933.939186226853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45933.939186226853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45933.939186226853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45933.939186226853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45933.939186226853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45933.939186226853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45933.939186226853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45933.939186226853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45933.939186226853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tabSelected="1" workbookViewId="0">
      <selection activeCell="J9" sqref="J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18697</v>
      </c>
      <c r="E2" s="18" t="s">
        <v>38964</v>
      </c>
      <c r="F2" s="20">
        <v>45933.938067129631</v>
      </c>
      <c r="G2" s="21">
        <f t="shared" ref="G2:G61" ca="1" si="0">IFERROR(NOW()-F2,"-")</f>
        <v>1.1190972218173556E-3</v>
      </c>
      <c r="H2" s="22">
        <v>45933.933020833334</v>
      </c>
      <c r="I2" s="19" t="str">
        <f>IFERROR(VLOOKUP(D2,DB!A:F,6,0),"")</f>
        <v>SCECO</v>
      </c>
      <c r="J2" s="18" t="str">
        <f>IFERROR(VLOOKUP(D2,DB!A:G,7,0),"")</f>
        <v>Dead+Dead</v>
      </c>
      <c r="K2" s="50" t="s">
        <v>39057</v>
      </c>
      <c r="L2" s="23" t="str">
        <f>IFERROR(VLOOKUP(D2,DB!A:I,9,0),"")</f>
        <v>Latis</v>
      </c>
    </row>
    <row r="3" spans="1:13" ht="15" customHeight="1">
      <c r="A3" s="19"/>
      <c r="B3" s="75" t="str">
        <f>IFERROR(VLOOKUP(D3,DB!A:K,11,0),"")</f>
        <v/>
      </c>
      <c r="C3" s="18"/>
      <c r="D3" s="75"/>
      <c r="E3" s="18"/>
      <c r="F3" s="20"/>
      <c r="G3" s="21">
        <f t="shared" ca="1" si="0"/>
        <v>45933.939186226853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45933.939186226853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45933.939186226853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45933.939186226853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45933.939186226853</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45933.939186226853</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45933.939186226853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45933.939186226853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45933.939186226853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45933.939186226853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45933.939186226853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45933.939186226853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45933.939186226853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45933.939186226853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45933.939186226853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45933.939186226853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45933.939186226853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45933.939186226853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45933.939186226853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45933.939186226853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45933.939186226853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45933.939186226853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45933.939186226853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45933.939186226853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45933.939186226853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45933.939186226853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45933.939186226853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45933.939186226853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45933.939186226853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45933.939186226853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45933.939186226853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45933.939186226853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45933.939186226853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45933.939186226853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45933.939186226853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45933.939186226853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45933.939186226853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45933.939186226853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45933.939186226853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45933.939186226853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45933.939186226853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45933.939186226853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45933.939186226853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45933.939186226853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45933.939186226853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45933.939186226853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45933.939186226853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45933.939186226853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45933.939186226853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45933.939186226853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45933.939186226853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45933.939186226853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45933.939186226853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45933.939186226853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45933.939186226853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45933.939186226853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45933.939186226853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45933.939186226853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45933.939186226853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45933.939186226853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45933.939186226853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45933.939186226853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45933.939186226853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45933.939186226853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45933.939186226853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45933.939186226853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45933.939186226853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45933.939186226853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45933.939186226853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45933.939186226853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45933.939186226853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45933.939186226853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45933.939186226853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45933.939186226853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45933.939186226853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45933.939186226853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45933.939186226853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45933.939186226853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45933.939186226853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45933.939186226853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45933.939186226853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45933.939186226853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45933.939186226853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45933.939186226853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45933.939186226853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45933.939186226853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45933.939186226853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45933.939186226853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45933.939186226853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45933.939186226853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45933.939186226853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45933.939186226853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45933.939186226853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45933.939186226853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45933.939186226853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45933.939186226853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45933.939186226853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45933.939186226853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45933.939186226853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45933.939186226853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45933.939186226853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45933.939186226853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45933.939186226853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45933.939186226853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45933.939186226853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45933.939186226853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45933.939186226853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45933.939186226853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45933.939186226853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45933.939186226853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45933.939186226853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45933.939186226853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45933.939186226853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45933.939186226853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45933.939186226853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45933.939186226853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45933.939186226853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45933.939186226853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45933.939186226853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45933.939186226853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45933.939186226853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45933.939186226853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45933.939186226853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45933.939186226853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45933.939186226853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45933.939186226853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45933.939186226853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45933.939186226853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45933.939186226853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45933.939186226853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45933.939186226853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45933.939186226853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45933.939186226853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45933.939186226853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45933.939186226853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45933.939186226853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45933.939186226853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45933.939186226853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45933.939186226853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45933.939186226853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45933.939186226853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45933.939186226853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45933.939186226853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45933.939186226853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45933.939186226853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45933.939186226853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45933.939186226853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45933.939186226853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45933.939186226853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45933.939186226853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45933.939186226853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45933.939186226853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45933.939186226853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45933.939186226853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45933.939186226853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45933.939186226853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45933.939186226853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45933.939186226853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45933.939186226853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45933.939186226853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45933.939186226853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45933.939186226853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45933.939186226853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45933.939186226853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45933.939186226853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45933.939186226853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45933.939186226853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45933.939186226853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45933.939186226853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45933.939186226853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45933.939186226853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45933.939186226853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45933.939186226853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45933.939186226853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45933.939186226853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45933.939186226853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45933.939186226853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45933.939186226853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45933.939186226853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45933.939186226853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45933.939186226853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45933.939186226853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45933.939186226853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45933.939186226853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45933.939186226853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45933.939186226853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45933.939186226853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45933.939186226853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45933.939186226853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45933.939186226853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45933.939186226853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45933.939186226853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45933.939186226853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45933.939186226853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45933.939186226853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45933.939186226853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45933.939186226853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45933.939186226853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45933.939186226853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45933.939186226853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45933.939186226853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45933.939186226853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45933.939186226853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45933.939186226853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45933.939186226853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45933.939186226853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45933.939186226853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45933.939186226853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45933.939186226853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45933.939186226853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45933.939186226853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45933.939186226853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45933.939186226853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45933.939186226853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45933.939186226853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45933.939186226853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45933.939186226853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45933.939186226853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45933.939186226853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45933.939186226853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45933.939186226853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45933.939186226853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45933.939186226853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45933.939186226853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45933.939186226853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45933.939186226853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45933.939186226853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45933.939186226853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45933.939186226853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45933.939186226853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45933.939186226853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45933.939186226853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45933.939186226853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45933.939186226853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45933.939186226853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45933.939186226853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45933.939186226853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45933.939186226853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45933.939186226853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45933.939186226853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45933.939186226853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45933.939186226853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45933.939186226853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45933.939186226853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45933.939186226853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45933.939186226853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45933.939186226853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45933.939186226853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45933.939186226853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45933.939186226853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45933.939186226853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45933.939186226853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45933.939186226853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45933.939186226853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45933.939186226853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45933.939186226853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45933.939186226853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45933.939186226853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45933.939186226853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45933.939186226853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45933.939186226853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45933.939186226853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45933.939186226853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45933.939186226853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45933.939186226853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45933.939186226853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45933.939186226853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45933.939186226853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45933.939186226853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45933.939186226853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45933.939186226853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45933.939186226853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45933.939186226853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45933.939186226853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45933.939186226853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45933.939186226853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45933.939186226853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45933.939186226853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45933.939186226853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45933.939186226853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45933.939186226853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45933.939186226853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45933.939186226853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45933.939186226853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45933.939186226853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45933.939186226853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45933.939186226853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45933.939186226853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45933.939186226853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45933.939186226853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45933.939186226853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45933.939186226853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45933.939186226853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45933.939186226853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45933.939186226853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45933.939186226853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45933.939186226853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45933.939186226853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45933.939186226853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45933.939186226853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45933.939186226853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45933.939186226853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45933.939186226853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45933.939186226853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45933.939186226853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45933.939186226853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45933.939186226853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45933.939186226853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45933.939186226853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45933.939186226853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45933.939186226853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45933.939186226853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45933.939186226853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45933.939186226853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45933.939186226853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45933.939186226853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45933.939186226853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45933.939186226853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45933.939186226853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45933.939186226853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45933.939186226853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45933.939186226853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45933.939186226853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45933.939186226853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45933.939186226853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45933.939186226853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45933.939186226853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45933.939186226853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45933.939186226853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45933.939186226853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45933.939186226853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45933.939186226853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45933.939186226853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45933.939186226853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45933.939186226853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45933.939186226853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45933.939186226853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45933.939186226853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45933.939186226853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45933.939186226853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45933.939186226853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45933.939186226853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45933.939186226853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45933.939186226853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45933.939186226853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45933.939186226853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45933.939186226853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45933.939186226853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45933.939186226853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45933.939186226853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45933.939186226853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45933.939186226853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45933.939186226853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45933.939186226853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45933.939186226853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45933.939186226853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45933.939186226853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45933.939186226853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45933.939186226853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45933.939186226853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45933.939186226853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45933.939186226853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45933.939186226853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45933.939186226853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45933.939186226853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45933.939186226853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45933.939186226853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45933.939186226853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45933.939186226853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45933.939186226853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45933.939186226853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45933.939186226853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45933.939186226853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45933.939186226853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45933.939186226853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45933.939186226853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45933.939186226853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45933.939186226853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45933.939186226853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45933.939186226853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45933.939186226853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45933.939186226853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45933.939186226853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45933.939186226853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45933.939186226853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45933.939186226853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45933.939186226853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45933.939186226853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45933.939186226853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45933.939186226853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45933.939186226853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45933.939186226853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45933.939186226853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45933.939186226853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45933.939186226853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45933.939186226853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45933.939186226853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45933.939186226853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45933.939186226853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45933.939186226853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45933.939186226853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45933.939186226853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45933.939186226853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45933.939186226853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45933.939186226853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45933.939186226853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45933.939186226853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45933.939186226853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45933.939186226853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45933.939186226853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45933.939186226853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45933.939186226853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45933.939186226853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45933.939186226853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45933.939186226853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45933.939186226853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45933.939186226853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45933.939186226853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45933.939186226853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45933.939186226853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45933.939186226853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45933.939186226853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45933.939186226853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45933.939186226853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45933.939186226853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45933.939186226853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45933.939186226853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45933.939186226853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45933.939186226853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45933.939186226853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45933.939186226853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45933.939186226853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45933.939186226853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45933.939186226853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45933.939186226853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45933.939186226853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45933.939186226853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45933.939186226853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45933.939186226853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45933.939186226853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45933.939186226853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45933.939186226853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45933.939186226853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45933.939186226853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45933.939186226853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45933.939186226853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45933.939186226853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45933.939186226853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45933.939186226853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45933.939186226853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45933.939186226853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45933.939186226853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45933.939186226853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45933.939186226853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45933.939186226853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45933.939186226853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45933.939186226853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45933.939186226853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45933.939186226853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45933.939186226853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45933.939186226853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45933.939186226853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45933.939186226853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45933.939186226853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45933.939186226853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45933.939186226853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45933.939186226853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45933.939186226853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45933.939186226853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45933.939186226853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45933.939186226853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45933.939186226853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45933.939186226853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45933.939186226853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45933.939186226853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45933.939186226853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45933.939186226853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45933.939186226853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45933.939186226853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45933.939186226853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45933.939186226853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45933.939186226853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45933.939186226853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45933.939186226853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45933.939186226853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45933.939186226853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45933.939186226853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45933.939186226853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45933.939186226853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45933.939186226853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45933.939186226853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45933.939186226853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45933.939186226853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45933.939186226853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45933.939186226853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45933.939186226853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45933.939186226853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45933.939186226853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45933.939186226853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45933.939186226853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45933.939186226853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45933.939186226853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45933.939186226853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45933.939186226853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45933.939186226853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45933.939186226853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45933.939186226853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45933.939186226853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45933.939186226853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45933.939186226853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45933.939186226853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45933.939186226853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45933.939186226853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45933.939186226853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45933.939186226853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45933.939186226853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45933.939186226853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45933.939186226853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45933.939186226853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45933.939186226853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45933.939186226853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45933.939186226853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45933.939186226853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45933.939186226853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45933.939186226853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45933.939186226853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45933.939186226853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45933.939186226853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45933.939186226853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45933.939186226853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45933.939186226853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45933.939186226853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45933.939186226853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45933.939186226853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45933.939186226853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45933.939186226853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45933.939186226853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45933.939186226853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45933.939186226853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45933.939186226853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45933.939186226853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45933.939186226853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45933.939186226853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45933.939186226853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45933.939186226853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45933.939186226853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45933.939186226853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45933.939186226853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45933.939186226853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45933.939186226853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45933.939186226853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45933.939186226853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45933.939186226853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45933.939186226853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45933.939186226853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45933.939186226853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45933.939186226853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45933.939186226853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45933.939186226853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45933.939186226853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45933.939186226853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45933.939186226853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45933.939186226853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45933.939186226853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45933.939186226853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45933.939186226853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45933.939186226853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45933.939186226853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45933.939186226853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45933.939186226853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45933.939186226853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45933.939186226853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45933.939186226853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45933.939186226853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45933.939186226853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45933.939186226853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45933.939186226853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45933.939186226853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45933.939186226853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45933.939186226853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45933.939186226853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45933.939186226853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45933.939186226853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45933.939186226853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45933.939186226853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45933.939186226853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45933.939186226853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45933.939186226853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45933.939186226853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45933.939186226853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45933.939186226853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45933.939186226853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45933.939186226853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45933.939186226853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45933.939186226853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45933.939186226853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45933.939186226853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45933.939186226853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45933.939186226853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45933.939186226853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45933.939186226853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45933.939186226853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45933.939186226853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45933.939186226853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45933.939186226853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45933.939186226853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45933.939186226853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45933.939186226853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45933.939186226853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45933.939186226853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45933.939186226853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45933.939186226853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45933.939186226853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45933.939186226853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45933.939186226853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45933.939186226853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45933.939186226853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45933.939186226853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45933.939186226853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45933.939186226853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45933.939186226853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45933.939186226853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45933.939186226853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45933.939186226853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45933.939186226853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45933.939186226853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45933.939186226853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45933.939186226853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45933.939186226853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45933.939186226853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45933.939186226853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45933.939186226853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45933.939186226853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45933.939186226853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45933.939186226853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45933.939186226853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45933.939186226853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45933.939186226853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45933.939186226853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45933.939186226853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45933.939186226853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45933.939186226853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45933.939186226853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45933.939186226853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45933.939186226853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45933.939186226853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45933.939186226853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45933.939186226853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45933.939186226853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45933.939186226853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45933.939186226853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45933.939186226853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45933.939186226853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45933.939186226853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45933.939186226853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45933.939186226853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45933.939186226853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45933.939186226853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45933.939186226853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45933.939186226853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45933.939186226853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45933.939186226853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45933.939186226853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45933.939186226853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45933.939186226853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45933.939186226853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45933.939186226853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45933.939186226853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45933.939186226853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45933.939186226853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45933.939186226853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45933.939186226853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45933.939186226853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45933.939186226853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45933.939186226853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45933.939186226853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45933.939186226853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45933.939186226853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45933.939186226853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45933.939186226853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45933.939186226853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45933.939186226853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45933.939186226853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45933.939186226853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45933.939186226853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45933.939186226853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45933.939186226853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45933.939186226853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45933.939186226853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45933.939186226853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45933.939186226853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45933.939186226853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45933.939186226853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45933.939186226853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45933.939186226853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45933.939186226853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45933.939186226853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45933.939186226853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45933.939186226853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45933.939186226853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45933.939186226853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45933.939186226853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45933.939186226853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45933.939186226853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45933.939186226853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45933.939186226853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45933.939186226853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45933.939186226853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45933.939186226853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45933.939186226853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45933.939186226853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45933.939186226853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45933.939186226853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45933.939186226853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45933.939186226853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45933.939186226853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45933.939186226853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45933.939186226853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45933.939186226853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45933.939186226853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45933.939186226853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45933.939186226853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45933.939186226853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45933.939186226853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45933.939186226853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45933.939186226853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45933.939186226853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45933.939186226853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45933.939186226853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45933.939186226853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45933.939186226853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45933.939186226853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45933.939186226853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45933.939186226853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45933.939186226853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45933.939186226853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45933.939186226853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45933.939186226853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45933.939186226853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45933.939186226853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45933.939186226853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45933.939186226853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45933.939186226853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45933.939186226853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45933.939186226853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45933.939186226853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45933.939186226853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45933.939186226853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45933.939186226853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45933.939186226853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45933.939186226853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45933.939186226853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45933.939186226853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45933.939186226853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45933.939186226853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45933.939186226853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45933.939186226853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45933.939186226853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45933.939186226853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45933.939186226853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45933.939186226853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45933.939186226853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45933.939186226853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45933.939186226853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45933.939186226853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45933.939186226853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45933.939186226853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45933.939186226853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45933.939186226853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45933.939186226853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45933.939186226853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45933.939186226853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45933.939186226853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45933.939186226853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45933.939186226853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45933.939186226853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45933.939186226853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45933.939186226853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45933.939186226853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45933.939186226853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45933.939186226853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45933.939186226853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45933.939186226853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45933.939186226853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45933.939186226853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45933.939186226853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45933.939186226853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45933.939186226853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45933.939186226853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45933.939186226853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45933.939186226853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45933.939186226853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45933.939186226853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45933.939186226853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45933.939186226853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45933.939186226853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45933.939186226853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45933.939186226853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45933.939186226853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45933.939186226853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45933.939186226853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45933.939186226853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45933.939186226853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45933.939186226853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45933.939186226853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45933.939186226853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45933.939186226853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45933.939186226853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45933.939186226853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45933.939186226853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45933.939186226853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45933.939186226853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45933.939186226853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45933.939186226853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45933.939186226853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45933.939186226853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45933.939186226853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45933.939186226853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45933.939186226853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45933.939186226853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45933.939186226853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45933.939186226853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45933.939186226853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45933.939186226853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45933.939186226853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45933.939186226853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45933.939186226853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45933.939186226853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45933.939186226853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45933.939186226853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45933.939186226853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45933.939186226853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45933.939186226853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45933.939186226853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45933.939186226853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45933.939186226853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45933.939186226853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45933.939186226853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45933.939186226853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45933.939186226853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45933.939186226853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45933.939186226853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45933.939186226853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45933.939186226853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45933.939186226853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45933.939186226853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45933.939186226853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45933.939186226853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45933.939186226853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45933.939186226853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45933.939186226853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45933.939186226853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45933.939186226853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45933.939186226853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45933.939186226853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45933.939186226853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45933.939186226853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45933.939186226853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45933.939186226853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45933.939186226853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45933.939186226853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45933.939186226853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45933.939186226853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45933.939186226853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45933.939186226853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45933.939186226853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45933.939186226853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45933.939186226853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45933.939186226853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45933.939186226853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45933.939186226853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45933.939186226853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45933.939186226853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45933.939186226853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45933.939186226853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45933.939186226853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45933.939186226853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45933.939186226853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45933.939186226853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45933.939186226853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45933.939186226853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45933.939186226853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45933.939186226853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45933.939186226853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45933.939186226853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45933.939186226853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45933.939186226853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45933.939186226853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45933.939186226853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45933.939186226853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45933.939186226853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45933.939186226853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45933.939186226853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45933.939186226853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45933.939186226853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45933.939186226853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45933.939186226853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45933.939186226853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45933.939186226853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45933.939186226853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45933.939186226853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45933.939186226853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45933.939186226853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45933.939186226853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45933.939186226853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45933.939186226853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45933.939186226853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45933.939186226853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45933.939186226853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45933.939186226853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45933.939186226853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45933.939186226853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45933.939186226853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45933.939186226853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45933.939186226853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45933.939186226853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45933.939186226853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45933.939186226853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45933.939186226853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45933.939186226853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45933.939186226853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45933.939186226853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45933.939186226853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45933.939186226853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45933.939186226853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45933.939186226853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45933.939186226853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45933.939186226853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45933.939186226853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45933.939186226853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45933.939186226853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45933.939186226853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45933.939186226853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45933.939186226853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45933.939186226853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45933.939186226853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45933.939186226853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45933.939186226853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45933.939186226853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45933.939186226853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45933.939186226853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45933.939186226853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45933.939186226853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45933.939186226853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45933.939186226853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45933.939186226853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45933.939186226853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45933.939186226853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45933.939186226853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45933.939186226853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45933.939186226853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45933.939186226853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45933.939186226853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45933.939186226853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45933.939186226853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45933.939186226853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45933.939186226853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45933.939186226853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45933.939186226853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45933.939186226853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45933.939186226853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45933.939186226853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45933.939186226853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45933.939186226853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45933.939186226853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45933.939186226853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45933.939186226853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45933.939186226853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45933.939186226853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45933.939186226853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45933.939186226853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45933.939186226853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45933.939186226853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45933.939186226853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45933.939186226853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45933.939186226853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45933.939186226853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45933.939186226853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45933.939186226853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45933.939186226853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45933.939186226853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45933.939186226853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45933.939186226853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45933.939186226853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45933.939186226853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45933.939186226853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45933.939186226853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45933.939186226853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45933.939186226853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45933.939186226853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45933.939186226853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45933.939186226853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45933.939186226853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45933.939186226853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45933.939186226853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45933.939186226853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45933.939186226853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45933.939186226853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45933.939186226853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45933.939186226853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45933.939186226853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45933.939186226853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45933.939186226853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45933.939186226853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45933.939186226853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45933.939186226853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45933.939186226853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45933.939186226853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45933.939186226853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45933.939186226853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45933.939186226853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45933.939186226853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45933.939186226853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45933.939186226853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45933.939186226853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45933.939186226853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45933.939186226853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45933.939186226853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45933.939186226853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45933.939186226853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45933.939186226853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45933.939186226853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45933.939186226853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45933.939186226853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45933.939186226853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45933.939186226853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45933.939186226853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45933.939186226853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45933.939186226853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45933.939186226853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45933.939186226853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45933.939186226853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45933.939186226853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45933.939186226853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45933.939186226853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45933.939186226853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45933.939186226853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45933.939186226853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45933.939186226853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45933.939186226853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45933.939186226853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45933.939186226853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45933.939186226853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45933.939186226853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45933.939186226853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45933.939186226853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45933.939186226853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45933.939186226853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45933.939186226853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45933.939186226853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45933.939186226853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45933.939186226853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45933.939186226853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45933.939186226853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45933.939186226853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45933.939186226853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45933.939186226853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45933.939186226853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45933.939186226853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45933.939186226853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45933.939186226853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45933.939186226853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45933.939186226853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45933.939186226853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45933.939186226853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45933.939186226853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45933.939186226853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45933.939186226853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45933.939186226853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45933.939186226853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45933.939186226853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45933.939186226853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45933.939186226853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45933.939186226853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45933.939186226853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45933.939186226853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45933.939186226853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45933.939186226853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45933.939186226853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45933.939186226853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45933.939186226853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45933.939186226853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45933.939186226853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45933.939186226853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45933.939186226853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45933.939186226853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45933.939186226853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45933.939186226853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45933.939186226853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45933.939186226853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45933.939186226853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45933.939186226853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45933.939186226853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45933.939186226853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45933.939186226853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45933.939186226853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45933.939186226853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45933.939186226853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45933.939186226853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45933.939186226853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45933.939186226853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45933.939186226853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45933.939186226853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45933.939186226853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45933.939186226853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45933.939186226853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45933.939186226853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45933.939186226853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45933.939186226853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45933.939186226853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45933.939186226853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45933.939186226853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45933.939186226853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45933.939186226853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45933.939186226853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45933.939186226853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45933.939186226853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45933.939186226853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45933.939186226853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45933.939186226853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45933.939186226853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45933.939186226853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45933.939186226853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45933.939186226853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45933.939186226853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45933.939186226853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45933.939186226853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45933.939186226853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45933.939186226853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45933.939186226853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45933.939186226853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45933.939186226853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45933.939186226853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45933.939186226853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45933.939186226853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45933.939186226853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45933.939186226853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45933.939186226853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45933.939186226853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45933.939186226853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45933.939186226853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45933.939186226853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45933.939186226853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45933.939186226853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45933.939186226853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45933.939186226853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45933.939186226853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45933.939186226853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45933.939186226853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45933.939186226853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45933.939186226853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45933.939186226853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45933.939186226853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45933.939186226853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45933.939186226853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45933.939186226853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45933.939186226853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45933.939186226853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45933.939186226853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45933.939186226853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45933.939186226853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45933.939186226853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45933.939186226853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45933.939186226853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45933.939186226853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45933.939186226853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45933.939186226853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45933.939186226853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45933.939186226853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45933.939186226853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45933.939186226853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45933.939186226853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45933.939186226853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45933.939186226853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45933.939186226853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45933.939186226853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45933.939186226853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45933.939186226853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45933.939186226853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45933.939186226853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45933.939186226853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45933.939186226853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45933.939186226853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45933.939186226853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45933.939186226853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45933.939186226853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45933.939186226853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45933.939186226853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45933.939186226853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45933.939186226853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45933.939186226853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45933.939186226853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45933.939186226853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45933.939186226853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45933.939186226853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45933.939186226853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45933.939186226853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45933.939186226853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45933.939186226853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45933.939186226853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45933.939186226853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45933.939186226853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45933.939186226853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45933.939186226853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45933.939186226853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45933.939186226853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45933.939186226853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45933.939186226853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45933.939186226853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45933.939186226853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45933.939186226853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45933.939186226853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45933.939186226853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45933.939186226853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45933.939186226853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45933.939186226853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45933.939186226853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45933.939186226853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45933.939186226853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45933.939186226853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45933.939186226853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45933.939186226853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45933.939186226853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45933.939186226853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45933.939186226853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45933.939186226853</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230.45846863425686</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3.0489084490764071</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37019</v>
      </c>
      <c r="E4" s="112" t="s">
        <v>38964</v>
      </c>
      <c r="F4" s="113"/>
      <c r="G4" s="114">
        <f ca="1">IFERROR(NOW()-F4,"")</f>
        <v>45933.939186226853</v>
      </c>
      <c r="H4" s="113">
        <v>45933.851921296293</v>
      </c>
      <c r="I4" s="110" t="str">
        <f>IFERROR(VLOOKUP(D4,DB!A:F,6,0),"")</f>
        <v>SCECO</v>
      </c>
      <c r="J4" s="110" t="str">
        <f>IFERROR(VLOOKUP(D4,DB!A:G,7,0),"")</f>
        <v>Dead</v>
      </c>
      <c r="K4" s="115" t="s">
        <v>39064</v>
      </c>
      <c r="L4" s="107" t="str">
        <f>IFERROR(VLOOKUP(D4,DB!A:I,9,0),"")</f>
        <v>Latis</v>
      </c>
    </row>
    <row r="5" spans="1:16" ht="24" customHeight="1">
      <c r="A5" s="110" t="s">
        <v>39063</v>
      </c>
      <c r="B5" s="110" t="str">
        <f>IFERROR(VLOOKUP(D5,DB!A:K,11,0),"")</f>
        <v>R4</v>
      </c>
      <c r="C5" s="111">
        <v>1</v>
      </c>
      <c r="D5" s="107" t="s">
        <v>36924</v>
      </c>
      <c r="E5" s="112" t="s">
        <v>38964</v>
      </c>
      <c r="F5" s="113"/>
      <c r="G5" s="114">
        <f ca="1">IFERROR(NOW()-F5,"")</f>
        <v>45933.939186226853</v>
      </c>
      <c r="H5" s="113">
        <v>45933.851909722223</v>
      </c>
      <c r="I5" s="110" t="str">
        <f>IFERROR(VLOOKUP(D5,DB!A:F,6,0),"")</f>
        <v>SCECO</v>
      </c>
      <c r="J5" s="110" t="str">
        <f>IFERROR(VLOOKUP(D5,DB!A:G,7,0),"")</f>
        <v>Dead</v>
      </c>
      <c r="K5" s="115" t="s">
        <v>39065</v>
      </c>
      <c r="L5" s="107" t="str">
        <f>IFERROR(VLOOKUP(D5,DB!A:I,9,0),"")</f>
        <v>Latis</v>
      </c>
    </row>
    <row r="6" spans="1:16" ht="36.75" customHeight="1">
      <c r="A6" s="110" t="s">
        <v>39066</v>
      </c>
      <c r="B6" s="110" t="str">
        <f>IFERROR(VLOOKUP(D6,DB!A:K,11,0),"")</f>
        <v>R4</v>
      </c>
      <c r="C6" s="111">
        <v>1</v>
      </c>
      <c r="D6" s="107" t="s">
        <v>36682</v>
      </c>
      <c r="E6" s="112" t="s">
        <v>38964</v>
      </c>
      <c r="F6" s="113">
        <v>45933.919965277775</v>
      </c>
      <c r="G6" s="114">
        <f ca="1">IFERROR(NOW()-F6,"")</f>
        <v>1.9220949077862315E-2</v>
      </c>
      <c r="H6" s="113">
        <v>45933.903807870367</v>
      </c>
      <c r="I6" s="110" t="str">
        <f>IFERROR(VLOOKUP(D6,DB!A:F,6,0),"")</f>
        <v>Generator-SG</v>
      </c>
      <c r="J6" s="110" t="str">
        <f>IFERROR(VLOOKUP(D6,DB!A:G,7,0),"")</f>
        <v>Weak</v>
      </c>
      <c r="K6" s="115" t="s">
        <v>39067</v>
      </c>
      <c r="L6" s="107" t="str">
        <f>IFERROR(VLOOKUP(D6,DB!A:I,9,0),"")</f>
        <v>Latis</v>
      </c>
    </row>
    <row r="7" spans="1:16" ht="15" customHeight="1">
      <c r="A7" s="110"/>
      <c r="B7" s="110" t="str">
        <f>IFERROR(VLOOKUP(D7,DB!A:K,11,0),"")</f>
        <v/>
      </c>
      <c r="C7" s="111"/>
      <c r="D7" s="107"/>
      <c r="E7" s="112"/>
      <c r="F7" s="113"/>
      <c r="G7" s="114">
        <f ca="1">IFERROR(NOW()-F7,"")</f>
        <v>45933.939186226853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45933.939186226853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45933.939186226853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45933.939186226853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45933.939186226853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45933.939186226853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45933.939186226853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45933.939186226853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45933.939186226853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45933.939186226853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45933.939186226853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45933.939186226853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45933.939186226853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45933.939186226853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45933.939186226853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45933.939186226853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45933.939186226853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45933.939186226853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45933.939186226853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45933.939186226853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45933.939186226853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45933.939186226853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45933.939186226853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45933.939186226853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45933.939186226853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45933.939186226853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45933.939186226853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45933.939186226853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45933.939186226853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45933.939186226853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45933.939186226853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45933.939186226853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45933.939186226853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45933.939186226853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45933.939186226853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45933.939186226853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45933.939186226853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45933.939186226853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45933.939186226853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45933.939186226853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45933.939186226853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45933.939186226853</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H10" sqref="H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42.107126041664742</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7.7503089120364166</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137" t="s">
        <v>36036</v>
      </c>
      <c r="E4" s="37" t="s">
        <v>38964</v>
      </c>
      <c r="F4" s="38">
        <v>45933.812557870369</v>
      </c>
      <c r="G4" s="39">
        <f ca="1">IFERROR(NOW()-F4,"-")</f>
        <v>0.12662835648370674</v>
      </c>
      <c r="H4" s="38">
        <v>45933.807002314818</v>
      </c>
      <c r="I4" s="37" t="str">
        <f>IFERROR(VLOOKUP(D4,DB!A:F,6,0),"")</f>
        <v>Generator-SG</v>
      </c>
      <c r="J4" s="37" t="str">
        <f>IFERROR(VLOOKUP(D4,DB!A:G,7,0),"")</f>
        <v>Dead</v>
      </c>
      <c r="K4" s="37" t="s">
        <v>39073</v>
      </c>
      <c r="L4" s="37" t="str">
        <f>IFERROR(VLOOKUP(D4,DB!A:I,9,0),"")</f>
        <v>Latis</v>
      </c>
      <c r="M4" s="136"/>
    </row>
    <row r="5" spans="1:13" ht="15">
      <c r="A5" s="37" t="s">
        <v>39074</v>
      </c>
      <c r="B5" s="37" t="str">
        <f>IFERROR(VLOOKUP(D5,DB!A:K,11,0),"")</f>
        <v>R5</v>
      </c>
      <c r="C5" s="37">
        <v>1</v>
      </c>
      <c r="D5" s="37" t="s">
        <v>35614</v>
      </c>
      <c r="E5" s="37" t="s">
        <v>38964</v>
      </c>
      <c r="F5" s="38">
        <v>45933.919027777774</v>
      </c>
      <c r="G5" s="39">
        <f ca="1">IFERROR(NOW()-F5,"-")</f>
        <v>2.015844907873543E-2</v>
      </c>
      <c r="H5" s="38">
        <v>45933.912870370368</v>
      </c>
      <c r="I5" s="37" t="str">
        <f>IFERROR(VLOOKUP(D5,DB!A:F,6,0),"")</f>
        <v>SCECO</v>
      </c>
      <c r="J5" s="37" t="str">
        <f>IFERROR(VLOOKUP(D5,DB!A:G,7,0),"")</f>
        <v>Dead</v>
      </c>
      <c r="K5" s="37" t="s">
        <v>39075</v>
      </c>
      <c r="L5" s="37" t="str">
        <f>IFERROR(VLOOKUP(D5,DB!A:I,9,0),"")</f>
        <v>Latis</v>
      </c>
      <c r="M5" s="136"/>
    </row>
    <row r="6" spans="1:13" ht="15">
      <c r="A6" s="37"/>
      <c r="B6" s="37" t="str">
        <f>IFERROR(VLOOKUP(D6,DB!A:K,11,0),"")</f>
        <v/>
      </c>
      <c r="C6" s="37"/>
      <c r="D6" s="37"/>
      <c r="E6" s="37"/>
      <c r="F6" s="38"/>
      <c r="G6" s="39">
        <f ca="1">IFERROR(NOW()-F6,"-")</f>
        <v>45933.939186226853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45933.939186226853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45933.939186226853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45933.939186226853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45933.939186226853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45933.939186226853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45933.939186226853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45933.939186226853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45933.939186226853</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45933.939186226853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45933.939186226853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45933.939186226853</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45933.939186226853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45933.939186226853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45933.939186226853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45933.939186226853</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45933.939186226853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45933.939186226853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45933.939186226853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45933.939186226853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45933.939186226853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45933.939186226853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45933.939186226853</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45933.939186226853</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45933.939186226853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45933.939186226853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45933.939186226853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45933.939186226853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45933.939186226853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45933.939186226853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45933.939186226853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45933.939186226853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45933.939186226853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45933.939186226853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45933.939186226853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45933.939186226853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45933.939186226853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45933.939186226853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45933.939186226853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45933.939186226853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45933.939186226853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45933.939186226853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45933.939186226853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45933.939186226853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45933.939186226853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45933.939186226853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45933.939186226853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45933.939186226853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45933.939186226853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45933.939186226853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45933.939186226853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45933.939186226853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45933.939186226853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45933.939186226853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45933.939186226853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45933.939186226853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45933.939186226853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45933.939186226853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45933.939186226853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45933.939186226853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45933.939186226853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45933.939186226853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45933.939186226853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45933.939186226853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45933.939186226853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45933.939186226853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45933.939186226853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45933.939186226853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45933.939186226853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45933.939186226853</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45933.939186226853</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45933.939186226853</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45933.939186226853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45933.939186226853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45933.939186226853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45933.939186226853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45933.939186226853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45933.939186226853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45933.939186226853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45933.939186226853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45933.939186226853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45933.939186226853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45933.939186226853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45933.939186226853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45933.939186226853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45933.939186226853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45933.939186226853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45933.939186226853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45933.939186226853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45933.939186226853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45933.939186226853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45933.939186226853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45933.939186226853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45933.939186226853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45933.939186226853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45933.939186226853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45933.939186226853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45933.939186226853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45933.939186226853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45933.939186226853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45933.939186226853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45933.939186226853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45933.939186226853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45933.939186226853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45933.939186226853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45933.939186226853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45933.939186226853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45933.939186226853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45933.939186226853</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45933.939186226853</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45933.939186226853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45933.939186226853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45933.939186226853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45933.939186226853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45933.939186226853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45933.939186226853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45933.939186226853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45933.939186226853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45933.939186226853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45933.939186226853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45933.939186226853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45933.939186226853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45933.939186226853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45933.939186226853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45933.939186226853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45933.939186226853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45933.939186226853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45933.939186226853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45933.939186226853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45933.939186226853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45933.939186226853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45933.939186226853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45933.939186226853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45933.939186226853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45933.939186226853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45933.939186226853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45933.939186226853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45933.939186226853</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45933.939186226853</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45933.939186226853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45933.939186226853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45933.939186226853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45933.939186226853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45933.939186226853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45933.939186226853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45933.939186226853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45933.939186226853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45933.939186226853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45933.939186226853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45933.939186226853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45933.939186226853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45933.939186226853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45933.939186226853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45933.939186226853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45933.939186226853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45933.939186226853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45933.939186226853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45933.939186226853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45933.939186226853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45933.939186226853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45933.939186226853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45933.939186226853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45933.939186226853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45933.939186226853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45933.939186226853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45933.939186226853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45933.939186226853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45933.939186226853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45933.939186226853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45933.939186226853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45933.939186226853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45933.939186226853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45933.939186226853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45933.939186226853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45933.939186226853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45933.939186226853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45933.939186226853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45933.939186226853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45933.939186226853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45933.939186226853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45933.939186226853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45933.939186226853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45933.939186226853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45933.939186226853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45933.939186226853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45933.939186226853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45933.939186226853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45933.939186226853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45933.939186226853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45933.939186226853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45933.939186226853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45933.939186226853</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45933.939186226853</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7" ht="15"/>
    <row r="1388"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5.8214004631736316E-2</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7.1663390046305722</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45932.818645833337</v>
      </c>
      <c r="G4" s="139">
        <f ca="1">IFERROR(NOW()-F4,"-")</f>
        <v>1.1205403935164213</v>
      </c>
      <c r="H4" s="140">
        <v>45931.969363425924</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7">
        <f ca="1">IFERROR(NOW()-F5,"-")</f>
        <v>0.23386215278151212</v>
      </c>
      <c r="H5" s="140">
        <v>45933.228229166663</v>
      </c>
      <c r="I5" s="137" t="str">
        <f>IFERROR(VLOOKUP(D5,DB!A:F,6,0),"")</f>
        <v>SCECO</v>
      </c>
      <c r="J5" s="137" t="str">
        <f>IFERROR(VLOOKUP(D5,DB!A:G,7,0),"")</f>
        <v>Weak</v>
      </c>
      <c r="K5" s="137" t="s">
        <v>39082</v>
      </c>
      <c r="L5" s="137" t="str">
        <f>IFERROR(VLOOKUP(D5,DB!A:I,9,0),"")</f>
        <v>Latis</v>
      </c>
    </row>
    <row r="6" spans="1:16383" ht="31.5" customHeight="1">
      <c r="A6" s="137" t="s">
        <v>39083</v>
      </c>
      <c r="B6" s="137" t="str">
        <f>IFERROR(VLOOKUP(D6,DB!A:K,11,0),"")</f>
        <v>R6</v>
      </c>
      <c r="C6" s="137">
        <v>3</v>
      </c>
      <c r="D6" s="137" t="s">
        <v>33728</v>
      </c>
      <c r="E6" s="137" t="s">
        <v>38964</v>
      </c>
      <c r="F6" s="140">
        <v>45933.920601851853</v>
      </c>
      <c r="G6" s="137">
        <f ca="1">IFERROR(NOW()-F6,"-")</f>
        <v>1.8584375000500586E-2</v>
      </c>
      <c r="H6" s="140">
        <v>45933.858310185184</v>
      </c>
      <c r="I6" s="137" t="str">
        <f>IFERROR(VLOOKUP(D6,DB!A:F,6,0),"")</f>
        <v>SCECO</v>
      </c>
      <c r="J6" s="137" t="str">
        <f>IFERROR(VLOOKUP(D6,DB!A:G,7,0),"")</f>
        <v>Weak</v>
      </c>
      <c r="K6" s="137" t="s">
        <v>39084</v>
      </c>
      <c r="L6" s="137" t="str">
        <f>IFERROR(VLOOKUP(D6,DB!A:I,9,0),"")</f>
        <v>Latis</v>
      </c>
      <c r="M6" s="137"/>
    </row>
    <row r="7" spans="1:16383" ht="31.5" customHeight="1">
      <c r="A7" s="121"/>
      <c r="B7" s="137" t="str">
        <f>IFERROR(VLOOKUP(D7,DB!A:K,11,0),"")</f>
        <v/>
      </c>
      <c r="C7" s="137"/>
      <c r="D7" s="137"/>
      <c r="E7" s="137"/>
      <c r="F7" s="137"/>
      <c r="G7" s="137">
        <f ca="1">IFERROR(NOW()-F7,"-")</f>
        <v>45933.939186226853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45933.939186226853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45933.939186226853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45933.939186226853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45933.939186226853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45933.939186226853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45933.939186226853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45933.939186226853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45933.939186226853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45933.939186226853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45933.939186226853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45933.939186226853</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45933.939186226853</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45933.939186226853</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45933.939186226853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45933.939186226853</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45933.939186226853</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45933.939186226853</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45933.939186226853</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45933.939186226853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45933.939186226853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45933.939186226853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45933.939186226853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45933.939186226853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45933.939186226853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45933.939186226853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45933.939186226853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45933.939186226853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45933.939186226853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45933.939186226853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45933.939186226853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45933.939186226853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45933.939186226853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45933.939186226853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45933.939186226853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45933.939186226853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45933.939186226853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45933.939186226853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45933.939186226853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45933.939186226853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45933.939186226853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45933.939186226853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45933.939186226853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45933.939186226853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45933.939186226853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45933.939186226853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45933.939186226853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45933.939186226853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45933.939186226853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45933.939186226853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45933.939186226853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45933.939186226853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45933.939186226853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45933.939186226853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45933.939186226853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45933.939186226853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45933.939186226853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45933.939186226853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45933.939186226853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45933.939186226853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45933.939186226853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45933.939186226853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45933.939186226853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45933.939186226853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45933.939186226853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45933.939186226853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45933.939186226853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45933.939186226853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45933.939186226853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45933.939186226853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45933.939186226853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45933.939186226853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45933.939186226853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45933.939186226853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45933.939186226853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45933.939186226853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45933.939186226853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45933.939186226853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45933.939186226853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45933.939186226853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45933.939186226853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45933.939186226853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45933.939186226853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45933.939186226853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45933.939186226853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45933.939186226853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45933.939186226853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45933.939186226853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45933.939186226853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45933.939186226853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45933.939186226853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45933.939186226853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45933.939186226853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45933.939186226853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45933.939186226853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45933.939186226853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45933.939186226853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45933.939186226853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45933.939186226853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45933.939186226853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45933.939186226853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45933.939186226853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45933.939186226853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45933.939186226853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45933.939186226853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45933.939186226853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45933.939186226853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45933.939186226853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45933.939186226853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45933.939186226853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45933.939186226853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45933.939186226853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45933.939186226853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45933.939186226853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45933.939186226853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45933.939186226853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45933.939186226853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45933.939186226853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45933.939186226853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45933.939186226853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45933.939186226853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45933.939186226853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45933.939186226853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45933.939186226853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45933.939186226853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45933.939186226853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45933.939186226853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45933.939186226853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45933.939186226853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45933.939186226853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45933.939186226853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45933.939186226853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45933.939186226853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45933.939186226853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45933.939186226853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45933.939186226853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45933.939186226853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45933.939186226853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45933.939186226853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45933.939186226853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45933.939186226853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45933.939186226853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45933.939186226853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45933.939186226853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45933.939186226853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45933.939186226853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45933.939186226853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45933.939186226853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45933.939186226853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45933.939186226853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45933.939186226853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45933.939186226853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45933.939186226853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45933.939186226853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45933.939186226853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45933.939186226853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45933.939186226853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45933.939186226853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45933.939186226853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45933.939186226853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45933.939186226853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45933.939186226853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45933.939186226853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45933.939186226853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45933.939186226853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45933.939186226853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45933.939186226853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45933.939186226853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45933.939186226853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45933.939186226853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45933.939186226853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45933.939186226853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45933.939186226853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45933.939186226853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45933.939186226853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45933.939186226853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45933.939186226853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45933.939186226853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45933.939186226853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45933.939186226853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45933.939186226853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45933.939186226853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45933.939186226853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45933.939186226853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45933.939186226853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45933.939186226853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45933.939186226853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45933.939186226853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45933.939186226853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45933.939186226853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45933.939186226853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45933.939186226853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45933.939186226853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45933.939186226853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45933.939186226853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45933.939186226853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45933.939186226853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45933.939186226853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45933.939186226853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45933.939186226853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45933.939186226853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45933.939186226853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45933.939186226853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45933.939186226853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45933.939186226853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45933.939186226853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45933.939186226853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45933.939186226853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45933.939186226853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45933.939186226853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45933.939186226853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45933.939186226853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45933.939186226853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45933.939186226853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45933.939186226853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45933.939186226853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45933.939186226853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45933.939186226853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45933.939186226853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45933.939186226853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45933.939186226853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45933.939186226853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45933.939186226853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45933.939186226853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45933.939186226853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45933.939186226853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45933.939186226853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45933.939186226853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45933.939186226853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45933.939186226853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45933.939186226853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45933.939186226853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45933.939186226853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45933.939186226853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45933.939186226853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45933.939186226853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45933.939186226853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45933.939186226853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45933.939186226853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45933.939186226853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45933.939186226853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45933.939186226853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45933.939186226853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45933.939186226853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45933.939186226853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45933.939186226853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45933.939186226853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45933.939186226853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45933.939186226853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45933.939186226853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45933.939186226853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45933.939186226853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45933.939186226853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45933.939186226853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45933.939186226853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45933.939186226853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45933.939186226853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45933.939186226853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45933.939186226853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45933.939186226853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45933.939186226853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45933.939186226853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45933.939186226853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45933.939186226853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45933.939186226853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45933.939186226853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45933.939186226853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45933.939186226853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45933.939186226853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45933.939186226853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45933.939186226853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45933.939186226853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45933.939186226853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45933.939186226853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45933.939186226853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45933.939186226853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45933.939186226853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45933.939186226853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45933.939186226853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45933.939186226853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45933.939186226853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45933.939186226853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45933.939186226853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45933.939186226853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45933.939186226853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45933.939186226853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45933.939186226853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45933.939186226853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45933.939186226853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45933.939186226853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45933.939186226853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45933.939186226853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45933.939186226853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45933.939186226853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45933.939186226853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45933.939186226853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45933.939186226853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45933.939186226853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45933.939186226853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45933.939186226853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45933.939186226853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45933.939186226853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45933.939186226853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45933.939186226853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45933.939186226853</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2025-10-03T19:33:54Z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